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tabRatio="593" activeTab="0"/>
  </bookViews>
  <sheets>
    <sheet name="現住戶人口密度及性比例" sheetId="1" r:id="rId1"/>
    <sheet name="戶籍動態" sheetId="2" r:id="rId2"/>
    <sheet name="戶籍動態(續一)" sheetId="3" r:id="rId3"/>
    <sheet name="現住人口之年齡分配" sheetId="4" r:id="rId4"/>
    <sheet name="現住人口之年齡分配(續一)" sheetId="5" r:id="rId5"/>
    <sheet name="現住人口之年齡分配(續完)" sheetId="6" r:id="rId6"/>
    <sheet name="滿六歲以上現住人口之教育程度(按年齡別分)" sheetId="7" r:id="rId7"/>
    <sheet name="滿十五歲以上現住人口之教育程度(按年齡別分)續" sheetId="8" r:id="rId8"/>
    <sheet name="滿六歲以上現住人口之教育程度(按鄉鎮市別分)" sheetId="9" r:id="rId9"/>
    <sheet name="滿十五歲以上現住人口之教育程度(按鄉鎮市別分)續" sheetId="10" r:id="rId10"/>
    <sheet name="現住人口之婚姻狀況(按年齡別分)" sheetId="11" r:id="rId11"/>
    <sheet name="現住人口之婚姻狀況(按鄉鎮市別分)" sheetId="12" r:id="rId12"/>
    <sheet name="現住原住民戶口數" sheetId="13" r:id="rId13"/>
    <sheet name="現住原住民種族別人口數" sheetId="14" r:id="rId14"/>
    <sheet name="現住原住民種族別人口數(續完)" sheetId="15" r:id="rId15"/>
    <sheet name="現住原住民年齡分配" sheetId="16" r:id="rId16"/>
    <sheet name="現住原住民年齡分配(續完)" sheetId="17" r:id="rId17"/>
    <sheet name="現住原住民教育程度(續一)" sheetId="18" r:id="rId18"/>
    <sheet name="現住原住民教育程度(續二)" sheetId="19" r:id="rId19"/>
    <sheet name="現住原住民教育程度(續三)" sheetId="20" r:id="rId20"/>
    <sheet name="現住原住民教育程度(續四)" sheetId="21" r:id="rId21"/>
    <sheet name="現住原住民教育程度(續五)" sheetId="22" r:id="rId22"/>
    <sheet name="台灣省各縣市人口密度" sheetId="23" r:id="rId23"/>
  </sheets>
  <definedNames>
    <definedName name="_xlnm.Print_Area" localSheetId="7">'滿十五歲以上現住人口之教育程度(按年齡別分)續'!$A$1:$Y$81</definedName>
    <definedName name="_xlnm.Print_Area" localSheetId="9">'滿十五歲以上現住人口之教育程度(按鄉鎮市別分)續'!$A$1:$Y$89</definedName>
  </definedNames>
  <calcPr fullCalcOnLoad="1"/>
</workbook>
</file>

<file path=xl/comments23.xml><?xml version="1.0" encoding="utf-8"?>
<comments xmlns="http://schemas.openxmlformats.org/spreadsheetml/2006/main">
  <authors>
    <author>moist201</author>
  </authors>
  <commentList>
    <comment ref="C40" authorId="0">
      <text>
        <r>
          <rPr>
            <b/>
            <sz val="9"/>
            <rFont val="新細明體"/>
            <family val="1"/>
          </rPr>
          <t>臺南市自</t>
        </r>
        <r>
          <rPr>
            <b/>
            <sz val="9"/>
            <rFont val="Times New Roman"/>
            <family val="1"/>
          </rPr>
          <t>93</t>
        </r>
        <r>
          <rPr>
            <b/>
            <sz val="9"/>
            <rFont val="新細明體"/>
            <family val="1"/>
          </rPr>
          <t>年起，中區及西區合併為中西區。</t>
        </r>
      </text>
    </comment>
  </commentList>
</comments>
</file>

<file path=xl/sharedStrings.xml><?xml version="1.0" encoding="utf-8"?>
<sst xmlns="http://schemas.openxmlformats.org/spreadsheetml/2006/main" count="3391" uniqueCount="831">
  <si>
    <r>
      <t>表</t>
    </r>
    <r>
      <rPr>
        <sz val="12"/>
        <rFont val="Arial"/>
        <family val="2"/>
      </rPr>
      <t>2-4</t>
    </r>
    <r>
      <rPr>
        <sz val="12"/>
        <rFont val="華康粗圓體"/>
        <family val="3"/>
      </rPr>
      <t>、滿十五歲以上現住人口之教育程度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按年齡別分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 xml:space="preserve">) 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</si>
  <si>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Educational Attainment  of  Population Aged 15 and Over---By Age(Cont.1)</t>
    </r>
  </si>
  <si>
    <r>
      <t>大學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獨立學院</t>
    </r>
    <r>
      <rPr>
        <sz val="8.5"/>
        <rFont val="Arial Narrow"/>
        <family val="2"/>
      </rPr>
      <t xml:space="preserve">)
</t>
    </r>
    <r>
      <rPr>
        <sz val="8"/>
        <rFont val="Arial Narrow"/>
        <family val="2"/>
      </rPr>
      <t>University    (College)</t>
    </r>
  </si>
  <si>
    <r>
      <t>國</t>
    </r>
    <r>
      <rPr>
        <sz val="8.5"/>
        <rFont val="Arial Narrow"/>
        <family val="2"/>
      </rPr>
      <t xml:space="preserve">  (</t>
    </r>
    <r>
      <rPr>
        <sz val="8.5"/>
        <rFont val="華康粗圓體"/>
        <family val="3"/>
      </rPr>
      <t>初</t>
    </r>
    <r>
      <rPr>
        <sz val="8.5"/>
        <rFont val="Arial Narrow"/>
        <family val="2"/>
      </rPr>
      <t xml:space="preserve">)  </t>
    </r>
    <r>
      <rPr>
        <sz val="8.5"/>
        <rFont val="華康粗圓體"/>
        <family val="3"/>
      </rPr>
      <t xml:space="preserve">中
</t>
    </r>
    <r>
      <rPr>
        <sz val="8"/>
        <rFont val="Arial Narrow"/>
        <family val="2"/>
      </rPr>
      <t>Junior High  School</t>
    </r>
  </si>
  <si>
    <t>End of Year &amp;
Range of Age</t>
  </si>
  <si>
    <t>Grand Total</t>
  </si>
  <si>
    <t>肄業</t>
  </si>
  <si>
    <r>
      <t xml:space="preserve">後二年
</t>
    </r>
    <r>
      <rPr>
        <sz val="8.5"/>
        <rFont val="Arial Narrow"/>
        <family val="2"/>
      </rPr>
      <t>last 2 Years</t>
    </r>
  </si>
  <si>
    <r>
      <t xml:space="preserve">民國八　十年底
</t>
    </r>
    <r>
      <rPr>
        <sz val="8.5"/>
        <rFont val="Arial Narrow"/>
        <family val="2"/>
      </rPr>
      <t>End of 1991</t>
    </r>
  </si>
  <si>
    <r>
      <t xml:space="preserve">民國八十一年底
</t>
    </r>
    <r>
      <rPr>
        <sz val="8.5"/>
        <rFont val="Arial Narrow"/>
        <family val="2"/>
      </rPr>
      <t>End of 1992</t>
    </r>
  </si>
  <si>
    <r>
      <t xml:space="preserve">民國八十二年底
</t>
    </r>
    <r>
      <rPr>
        <sz val="8.5"/>
        <rFont val="Arial Narrow"/>
        <family val="2"/>
      </rPr>
      <t>End of 1993</t>
    </r>
  </si>
  <si>
    <r>
      <t xml:space="preserve">民國八十三年底
</t>
    </r>
    <r>
      <rPr>
        <sz val="8.5"/>
        <rFont val="Arial Narrow"/>
        <family val="2"/>
      </rPr>
      <t>End of 1994</t>
    </r>
  </si>
  <si>
    <t>說　　明：八十二年以前之資料係根據內政部經濟活動調查統計，八十三年以後係根據戶籍登記資料統計。</t>
  </si>
  <si>
    <r>
      <t>資料來源：根據本府民政局</t>
    </r>
    <r>
      <rPr>
        <sz val="8.5"/>
        <rFont val="Arial Narrow"/>
        <family val="2"/>
      </rPr>
      <t xml:space="preserve"> 1511-00-01-2</t>
    </r>
    <r>
      <rPr>
        <sz val="8.5"/>
        <rFont val="超研澤中黑"/>
        <family val="3"/>
      </rPr>
      <t>。</t>
    </r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</si>
  <si>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</si>
  <si>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t>End of Year &amp;
 Range of Age</t>
  </si>
  <si>
    <t>肄業</t>
  </si>
  <si>
    <r>
      <t xml:space="preserve">後二年
</t>
    </r>
    <r>
      <rPr>
        <sz val="7"/>
        <rFont val="Arial Narrow"/>
        <family val="2"/>
      </rPr>
      <t>last 2 Years</t>
    </r>
  </si>
  <si>
    <r>
      <t xml:space="preserve">前三年
</t>
    </r>
    <r>
      <rPr>
        <sz val="7"/>
        <rFont val="Arial Narrow"/>
        <family val="2"/>
      </rPr>
      <t>First 3 Years</t>
    </r>
  </si>
  <si>
    <t>Self-taught</t>
  </si>
  <si>
    <t>Graduated</t>
  </si>
  <si>
    <r>
      <t>計</t>
    </r>
    <r>
      <rPr>
        <sz val="7.5"/>
        <rFont val="Arial Narrow"/>
        <family val="2"/>
      </rPr>
      <t>Total</t>
    </r>
  </si>
  <si>
    <r>
      <t>男</t>
    </r>
    <r>
      <rPr>
        <sz val="7.5"/>
        <rFont val="Arial Narrow"/>
        <family val="2"/>
      </rPr>
      <t>Male</t>
    </r>
  </si>
  <si>
    <r>
      <t xml:space="preserve">桃園市
</t>
    </r>
    <r>
      <rPr>
        <sz val="7"/>
        <rFont val="Arial Narrow"/>
        <family val="2"/>
      </rPr>
      <t>Taoyuan City</t>
    </r>
  </si>
  <si>
    <r>
      <t xml:space="preserve">中壢市
</t>
    </r>
    <r>
      <rPr>
        <sz val="7"/>
        <rFont val="Arial Narrow"/>
        <family val="2"/>
      </rPr>
      <t>Jhongli City</t>
    </r>
  </si>
  <si>
    <r>
      <t xml:space="preserve">平鎮市
</t>
    </r>
    <r>
      <rPr>
        <sz val="7"/>
        <rFont val="Arial Narrow"/>
        <family val="2"/>
      </rPr>
      <t>Pingjhen City</t>
    </r>
  </si>
  <si>
    <r>
      <t xml:space="preserve">八德市
</t>
    </r>
    <r>
      <rPr>
        <sz val="7"/>
        <rFont val="Arial Narrow"/>
        <family val="2"/>
      </rPr>
      <t>Bade City</t>
    </r>
  </si>
  <si>
    <r>
      <t xml:space="preserve">大溪鎮
</t>
    </r>
    <r>
      <rPr>
        <sz val="7"/>
        <rFont val="Arial Narrow"/>
        <family val="2"/>
      </rPr>
      <t>Dasi Township</t>
    </r>
  </si>
  <si>
    <r>
      <t xml:space="preserve">楊梅鎮
</t>
    </r>
    <r>
      <rPr>
        <sz val="7"/>
        <rFont val="Arial Narrow"/>
        <family val="2"/>
      </rPr>
      <t>Yangmei Towhship</t>
    </r>
  </si>
  <si>
    <r>
      <t xml:space="preserve">蘆竹鄉
</t>
    </r>
    <r>
      <rPr>
        <sz val="7"/>
        <rFont val="Arial Narrow"/>
        <family val="2"/>
      </rPr>
      <t>Lujhu Township</t>
    </r>
  </si>
  <si>
    <r>
      <t xml:space="preserve">大園鄉
</t>
    </r>
    <r>
      <rPr>
        <sz val="7"/>
        <rFont val="Arial Narrow"/>
        <family val="2"/>
      </rPr>
      <t>Dayuan Township</t>
    </r>
  </si>
  <si>
    <r>
      <t xml:space="preserve">龜山鄉
</t>
    </r>
    <r>
      <rPr>
        <sz val="7"/>
        <rFont val="Arial Narrow"/>
        <family val="2"/>
      </rPr>
      <t>Gueishan Township</t>
    </r>
  </si>
  <si>
    <r>
      <t xml:space="preserve">龍潭鄉
</t>
    </r>
    <r>
      <rPr>
        <sz val="7"/>
        <rFont val="Arial Narrow"/>
        <family val="2"/>
      </rPr>
      <t>Longtan Township</t>
    </r>
  </si>
  <si>
    <r>
      <t xml:space="preserve">新屋鄉
</t>
    </r>
    <r>
      <rPr>
        <sz val="7"/>
        <rFont val="Arial Narrow"/>
        <family val="2"/>
      </rPr>
      <t>Sinwu Township</t>
    </r>
  </si>
  <si>
    <r>
      <t xml:space="preserve">觀音鄉
</t>
    </r>
    <r>
      <rPr>
        <sz val="7"/>
        <rFont val="Arial Narrow"/>
        <family val="2"/>
      </rPr>
      <t>Guanyin Township</t>
    </r>
  </si>
  <si>
    <r>
      <t xml:space="preserve">復興鄉
</t>
    </r>
    <r>
      <rPr>
        <sz val="7"/>
        <rFont val="Arial Narrow"/>
        <family val="2"/>
      </rPr>
      <t>Fusing Township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</si>
  <si>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Educational Attainment  of  Population Aged 15 and Over---By District(Cont.1)</t>
    </r>
  </si>
  <si>
    <t>Population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</si>
  <si>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</si>
  <si>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r>
      <t>民國九十二年底</t>
    </r>
    <r>
      <rPr>
        <sz val="9"/>
        <rFont val="Arial Narrow"/>
        <family val="2"/>
      </rPr>
      <t>End of 2003</t>
    </r>
  </si>
  <si>
    <r>
      <t>未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　滿　</t>
    </r>
    <r>
      <rPr>
        <sz val="9"/>
        <rFont val="Arial Narrow"/>
        <family val="2"/>
      </rPr>
      <t xml:space="preserve"> 15 </t>
    </r>
    <r>
      <rPr>
        <sz val="9"/>
        <rFont val="華康粗圓體"/>
        <family val="3"/>
      </rPr>
      <t>　歲</t>
    </r>
  </si>
  <si>
    <r>
      <t>15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19</t>
    </r>
  </si>
  <si>
    <r>
      <t>20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24</t>
    </r>
  </si>
  <si>
    <r>
      <t>25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29</t>
    </r>
  </si>
  <si>
    <r>
      <t>30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34</t>
    </r>
  </si>
  <si>
    <r>
      <t>35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39</t>
    </r>
  </si>
  <si>
    <r>
      <t>40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44</t>
    </r>
  </si>
  <si>
    <r>
      <t>45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49</t>
    </r>
  </si>
  <si>
    <r>
      <t>50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54</t>
    </r>
  </si>
  <si>
    <r>
      <t>55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59</t>
    </r>
  </si>
  <si>
    <r>
      <t>60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64</t>
    </r>
  </si>
  <si>
    <r>
      <t>65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69</t>
    </r>
  </si>
  <si>
    <r>
      <t>70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74</t>
    </r>
  </si>
  <si>
    <r>
      <t>75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79</t>
    </r>
  </si>
  <si>
    <r>
      <t>80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84</t>
    </r>
  </si>
  <si>
    <r>
      <t>85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89</t>
    </r>
  </si>
  <si>
    <r>
      <t>90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94</t>
    </r>
  </si>
  <si>
    <r>
      <t>95</t>
    </r>
    <r>
      <rPr>
        <sz val="9"/>
        <rFont val="華康粗圓體"/>
        <family val="3"/>
      </rPr>
      <t>　　　－　　　</t>
    </r>
    <r>
      <rPr>
        <sz val="9"/>
        <rFont val="Arial Narrow"/>
        <family val="2"/>
      </rPr>
      <t>99</t>
    </r>
  </si>
  <si>
    <r>
      <t>表</t>
    </r>
    <r>
      <rPr>
        <sz val="12"/>
        <rFont val="Arial"/>
        <family val="2"/>
      </rPr>
      <t>2-6</t>
    </r>
    <r>
      <rPr>
        <sz val="12"/>
        <rFont val="華康粗圓體"/>
        <family val="3"/>
      </rPr>
      <t>、現住人口之婚姻狀況－按年齡別分</t>
    </r>
  </si>
  <si>
    <r>
      <t>2-6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Marital Status of the Population --By Age</t>
    </r>
  </si>
  <si>
    <r>
      <t>資料來源：根據本府民政局</t>
    </r>
    <r>
      <rPr>
        <sz val="9"/>
        <rFont val="Arial Narrow"/>
        <family val="2"/>
      </rPr>
      <t>1222-01-03-2</t>
    </r>
    <r>
      <rPr>
        <sz val="9"/>
        <rFont val="超研澤中黑"/>
        <family val="3"/>
      </rPr>
      <t>。</t>
    </r>
  </si>
  <si>
    <r>
      <t>說　　明：年齡組別分未滿</t>
    </r>
    <r>
      <rPr>
        <sz val="9"/>
        <rFont val="Arial Narrow"/>
        <family val="2"/>
      </rPr>
      <t>15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15-19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20-24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25-29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30-34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35-39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40-44</t>
    </r>
    <r>
      <rPr>
        <sz val="9"/>
        <rFont val="超研澤中黑"/>
        <family val="3"/>
      </rPr>
      <t>歲、</t>
    </r>
    <r>
      <rPr>
        <sz val="9"/>
        <rFont val="Arial Narrow"/>
        <family val="2"/>
      </rPr>
      <t>45-49</t>
    </r>
    <r>
      <rPr>
        <sz val="9"/>
        <rFont val="超研澤中黑"/>
        <family val="3"/>
      </rPr>
      <t>歲、</t>
    </r>
  </si>
  <si>
    <r>
      <t>　　　　　</t>
    </r>
    <r>
      <rPr>
        <sz val="9"/>
        <rFont val="Arial Narrow"/>
        <family val="2"/>
      </rPr>
      <t>50</t>
    </r>
    <r>
      <rPr>
        <sz val="9"/>
        <rFont val="超研澤中黑"/>
        <family val="3"/>
      </rPr>
      <t>歲以上。</t>
    </r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</si>
  <si>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</si>
  <si>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>表</t>
    </r>
    <r>
      <rPr>
        <sz val="12"/>
        <rFont val="Arial"/>
        <family val="2"/>
      </rPr>
      <t>2-7</t>
    </r>
    <r>
      <rPr>
        <sz val="12"/>
        <rFont val="華康粗圓體"/>
        <family val="3"/>
      </rPr>
      <t>、現住人口之婚姻狀況－按鄉鎮市別分</t>
    </r>
  </si>
  <si>
    <r>
      <t>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Marital Status of the Population --By District</t>
    </r>
  </si>
  <si>
    <r>
      <t>資料來源：根據本府民政局</t>
    </r>
    <r>
      <rPr>
        <sz val="9"/>
        <rFont val="Arial Narrow"/>
        <family val="2"/>
      </rPr>
      <t>1222-01-03-3</t>
    </r>
    <r>
      <rPr>
        <sz val="9"/>
        <rFont val="超研澤中黑"/>
        <family val="3"/>
      </rPr>
      <t>。</t>
    </r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</si>
  <si>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Bureau of Civil Affairs 1222-01-03-2</t>
    </r>
    <r>
      <rPr>
        <sz val="9"/>
        <rFont val="超研澤中黑"/>
        <family val="3"/>
      </rPr>
      <t>。</t>
    </r>
  </si>
  <si>
    <r>
      <t>表</t>
    </r>
    <r>
      <rPr>
        <sz val="12"/>
        <rFont val="Arial"/>
        <family val="2"/>
      </rPr>
      <t>2-5</t>
    </r>
    <r>
      <rPr>
        <sz val="12"/>
        <rFont val="華康粗圓體"/>
        <family val="3"/>
      </rPr>
      <t>、滿十五歲以上現住人口之教育程度－按鄉鎮市別分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 xml:space="preserve">) </t>
    </r>
  </si>
  <si>
    <r>
      <t xml:space="preserve">前三年
</t>
    </r>
    <r>
      <rPr>
        <sz val="7.5"/>
        <rFont val="Arial Narrow"/>
        <family val="2"/>
      </rPr>
      <t>First 3 Years</t>
    </r>
  </si>
  <si>
    <t>Total</t>
  </si>
  <si>
    <t>Attended</t>
  </si>
  <si>
    <r>
      <t xml:space="preserve">民國七十九年底
</t>
    </r>
    <r>
      <rPr>
        <sz val="8.5"/>
        <rFont val="Arial Narrow"/>
        <family val="2"/>
      </rPr>
      <t>End of 1990</t>
    </r>
  </si>
  <si>
    <r>
      <t>計</t>
    </r>
    <r>
      <rPr>
        <sz val="8.5"/>
        <color indexed="8"/>
        <rFont val="Arial Narrow"/>
        <family val="2"/>
      </rPr>
      <t>Total</t>
    </r>
  </si>
  <si>
    <r>
      <t>女</t>
    </r>
    <r>
      <rPr>
        <sz val="8.5"/>
        <color indexed="8"/>
        <rFont val="Arial Narrow"/>
        <family val="2"/>
      </rPr>
      <t>Female</t>
    </r>
  </si>
  <si>
    <r>
      <t xml:space="preserve">民國八　十年底
</t>
    </r>
    <r>
      <rPr>
        <sz val="8.5"/>
        <rFont val="Arial Narrow"/>
        <family val="2"/>
      </rPr>
      <t>End of 1991</t>
    </r>
  </si>
  <si>
    <r>
      <t xml:space="preserve">民國八十一年底
</t>
    </r>
    <r>
      <rPr>
        <sz val="8.5"/>
        <rFont val="Arial Narrow"/>
        <family val="2"/>
      </rPr>
      <t>End of 1992</t>
    </r>
  </si>
  <si>
    <r>
      <t xml:space="preserve">民國八十二年底
</t>
    </r>
    <r>
      <rPr>
        <sz val="8.5"/>
        <rFont val="Arial Narrow"/>
        <family val="2"/>
      </rPr>
      <t>End of 1993</t>
    </r>
  </si>
  <si>
    <r>
      <t xml:space="preserve">民國八十三年底
</t>
    </r>
    <r>
      <rPr>
        <sz val="8.5"/>
        <rFont val="Arial Narrow"/>
        <family val="2"/>
      </rPr>
      <t>End of 1994</t>
    </r>
  </si>
  <si>
    <r>
      <t xml:space="preserve">民國八十四年底
</t>
    </r>
    <r>
      <rPr>
        <sz val="8.5"/>
        <rFont val="Arial Narrow"/>
        <family val="2"/>
      </rPr>
      <t>End of 1995</t>
    </r>
  </si>
  <si>
    <r>
      <t xml:space="preserve">民國八十五年底
</t>
    </r>
    <r>
      <rPr>
        <sz val="8.5"/>
        <rFont val="Arial Narrow"/>
        <family val="2"/>
      </rPr>
      <t>End of 1996</t>
    </r>
  </si>
  <si>
    <r>
      <t>研究所</t>
    </r>
    <r>
      <rPr>
        <sz val="7.5"/>
        <rFont val="Arial Narrow"/>
        <family val="2"/>
      </rPr>
      <t xml:space="preserve">
Graduate  School</t>
    </r>
  </si>
  <si>
    <r>
      <t>大學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獨立學院</t>
    </r>
    <r>
      <rPr>
        <sz val="8"/>
        <rFont val="Arial Narrow"/>
        <family val="2"/>
      </rPr>
      <t>)</t>
    </r>
    <r>
      <rPr>
        <sz val="7.5"/>
        <rFont val="Arial Narrow"/>
        <family val="2"/>
      </rPr>
      <t xml:space="preserve">
University    (College)</t>
    </r>
  </si>
  <si>
    <r>
      <t>高　　　職</t>
    </r>
    <r>
      <rPr>
        <sz val="7.5"/>
        <rFont val="Arial Narrow"/>
        <family val="2"/>
      </rPr>
      <t xml:space="preserve">
 Senior Vocational School</t>
    </r>
  </si>
  <si>
    <r>
      <t>二、三年制</t>
    </r>
    <r>
      <rPr>
        <sz val="7.5"/>
        <rFont val="Arial Narrow"/>
        <family val="2"/>
      </rPr>
      <t xml:space="preserve">
2,3 Years System</t>
    </r>
  </si>
  <si>
    <r>
      <t xml:space="preserve">民國七十九年底
</t>
    </r>
    <r>
      <rPr>
        <sz val="8"/>
        <rFont val="Arial Narrow"/>
        <family val="2"/>
      </rPr>
      <t>End of 1990</t>
    </r>
  </si>
  <si>
    <r>
      <t>計</t>
    </r>
    <r>
      <rPr>
        <sz val="8"/>
        <color indexed="8"/>
        <rFont val="Arial Narrow"/>
        <family val="2"/>
      </rPr>
      <t>Total</t>
    </r>
  </si>
  <si>
    <r>
      <t>女</t>
    </r>
    <r>
      <rPr>
        <sz val="8"/>
        <color indexed="8"/>
        <rFont val="Arial Narrow"/>
        <family val="2"/>
      </rPr>
      <t>Female</t>
    </r>
  </si>
  <si>
    <r>
      <t xml:space="preserve">民國八　十年底
</t>
    </r>
    <r>
      <rPr>
        <sz val="8"/>
        <rFont val="Arial Narrow"/>
        <family val="2"/>
      </rPr>
      <t>End of 1991</t>
    </r>
  </si>
  <si>
    <r>
      <t xml:space="preserve">民國八十一年底
</t>
    </r>
    <r>
      <rPr>
        <sz val="8"/>
        <rFont val="Arial Narrow"/>
        <family val="2"/>
      </rPr>
      <t>End of 1992</t>
    </r>
  </si>
  <si>
    <r>
      <t xml:space="preserve">民國八十二年底
</t>
    </r>
    <r>
      <rPr>
        <sz val="8"/>
        <rFont val="Arial Narrow"/>
        <family val="2"/>
      </rPr>
      <t>End of 1993</t>
    </r>
  </si>
  <si>
    <r>
      <t xml:space="preserve">民國八十三年底
</t>
    </r>
    <r>
      <rPr>
        <sz val="8"/>
        <rFont val="Arial Narrow"/>
        <family val="2"/>
      </rPr>
      <t>End of 1994</t>
    </r>
  </si>
  <si>
    <r>
      <t xml:space="preserve">民國八十四年底
</t>
    </r>
    <r>
      <rPr>
        <sz val="8"/>
        <rFont val="Arial Narrow"/>
        <family val="2"/>
      </rPr>
      <t>End of 1995</t>
    </r>
  </si>
  <si>
    <r>
      <t xml:space="preserve">民國八十五年底
</t>
    </r>
    <r>
      <rPr>
        <sz val="8"/>
        <rFont val="Arial Narrow"/>
        <family val="2"/>
      </rPr>
      <t>End of 1996</t>
    </r>
  </si>
  <si>
    <r>
      <t>表</t>
    </r>
    <r>
      <rPr>
        <sz val="12"/>
        <rFont val="Arial"/>
        <family val="2"/>
      </rPr>
      <t>2-4</t>
    </r>
    <r>
      <rPr>
        <sz val="12"/>
        <rFont val="華康粗圓體"/>
        <family val="3"/>
      </rPr>
      <t>、滿六歲以上現住人口之教育程度－按年齡別分</t>
    </r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</si>
  <si>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</si>
  <si>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t>Aborigines in Plains</t>
  </si>
  <si>
    <t>Aborigines in Mountains</t>
  </si>
  <si>
    <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</si>
  <si>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</si>
  <si>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>Aborigines in Plains</t>
    </r>
  </si>
  <si>
    <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 xml:space="preserve"> Aborigines in Mountains</t>
    </r>
  </si>
  <si>
    <r>
      <t>表</t>
    </r>
    <r>
      <rPr>
        <sz val="12"/>
        <rFont val="Arial"/>
        <family val="2"/>
      </rPr>
      <t>2-8</t>
    </r>
    <r>
      <rPr>
        <sz val="12"/>
        <rFont val="華康粗圓體"/>
        <family val="3"/>
      </rPr>
      <t>、現住原住民戶口數</t>
    </r>
  </si>
  <si>
    <r>
      <t>2-8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Households of The Aborigines   </t>
    </r>
  </si>
  <si>
    <r>
      <t>資料來源：根據本府民政局</t>
    </r>
    <r>
      <rPr>
        <sz val="9"/>
        <rFont val="Arial Narrow"/>
        <family val="2"/>
      </rPr>
      <t>1222-02-02-2</t>
    </r>
    <r>
      <rPr>
        <sz val="9"/>
        <rFont val="超研澤中黑"/>
        <family val="3"/>
      </rPr>
      <t>。</t>
    </r>
  </si>
  <si>
    <r>
      <t>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區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</si>
  <si>
    <r>
      <t>雅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　美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　族</t>
    </r>
  </si>
  <si>
    <r>
      <t>(</t>
    </r>
    <r>
      <rPr>
        <sz val="8.5"/>
        <rFont val="華康粗圓體"/>
        <family val="3"/>
      </rPr>
      <t>平地或山地</t>
    </r>
    <r>
      <rPr>
        <sz val="8.5"/>
        <rFont val="Arial Narrow"/>
        <family val="2"/>
      </rPr>
      <t>)</t>
    </r>
  </si>
  <si>
    <r>
      <t xml:space="preserve">民國七十九年底
</t>
    </r>
    <r>
      <rPr>
        <sz val="8.5"/>
        <rFont val="Arial Narrow"/>
        <family val="2"/>
      </rPr>
      <t>End of 1990</t>
    </r>
  </si>
  <si>
    <r>
      <t>合計</t>
    </r>
    <r>
      <rPr>
        <sz val="8"/>
        <rFont val="Arial Narrow"/>
        <family val="2"/>
      </rPr>
      <t>Total</t>
    </r>
  </si>
  <si>
    <r>
      <t xml:space="preserve">平地原住民
</t>
    </r>
    <r>
      <rPr>
        <sz val="7"/>
        <rFont val="Arial Narrow"/>
        <family val="2"/>
      </rPr>
      <t>Aborigines in Plains</t>
    </r>
  </si>
  <si>
    <r>
      <t xml:space="preserve">山地原住民
</t>
    </r>
    <r>
      <rPr>
        <sz val="7"/>
        <rFont val="Arial Narrow"/>
        <family val="2"/>
      </rPr>
      <t>Aborigines in Mountains</t>
    </r>
  </si>
  <si>
    <r>
      <t>合計</t>
    </r>
    <r>
      <rPr>
        <sz val="8"/>
        <rFont val="Arial Narrow"/>
        <family val="2"/>
      </rPr>
      <t>Total</t>
    </r>
  </si>
  <si>
    <r>
      <t xml:space="preserve">民國八十四年底
</t>
    </r>
    <r>
      <rPr>
        <sz val="8.5"/>
        <rFont val="Arial Narrow"/>
        <family val="2"/>
      </rPr>
      <t>End of 1995</t>
    </r>
  </si>
  <si>
    <r>
      <t xml:space="preserve">民國八十五年底
</t>
    </r>
    <r>
      <rPr>
        <sz val="8.5"/>
        <rFont val="Arial Narrow"/>
        <family val="2"/>
      </rPr>
      <t>End of 1996</t>
    </r>
  </si>
  <si>
    <r>
      <t xml:space="preserve">民國八十六年底
</t>
    </r>
    <r>
      <rPr>
        <sz val="8.5"/>
        <rFont val="Arial Narrow"/>
        <family val="2"/>
      </rPr>
      <t>End of 1997</t>
    </r>
  </si>
  <si>
    <r>
      <t xml:space="preserve">民國八十七年底
</t>
    </r>
    <r>
      <rPr>
        <sz val="8.5"/>
        <rFont val="Arial Narrow"/>
        <family val="2"/>
      </rPr>
      <t>End of 1998</t>
    </r>
  </si>
  <si>
    <r>
      <t>資料來源：根據本府民政局</t>
    </r>
    <r>
      <rPr>
        <sz val="8.5"/>
        <rFont val="Arial Narrow"/>
        <family val="2"/>
      </rPr>
      <t>1222-91-01-2</t>
    </r>
    <r>
      <rPr>
        <sz val="8.5"/>
        <rFont val="超研澤中黑"/>
        <family val="3"/>
      </rPr>
      <t>。</t>
    </r>
  </si>
  <si>
    <r>
      <t>地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區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別</t>
    </r>
  </si>
  <si>
    <r>
      <t>雅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　美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　族</t>
    </r>
  </si>
  <si>
    <r>
      <t>(</t>
    </r>
    <r>
      <rPr>
        <sz val="7.5"/>
        <rFont val="華康粗圓體"/>
        <family val="3"/>
      </rPr>
      <t>平地或山地</t>
    </r>
    <r>
      <rPr>
        <sz val="7.5"/>
        <rFont val="Arial Narrow"/>
        <family val="2"/>
      </rPr>
      <t>)</t>
    </r>
  </si>
  <si>
    <r>
      <t xml:space="preserve">民國八十八年底
</t>
    </r>
    <r>
      <rPr>
        <sz val="7.5"/>
        <rFont val="Arial Narrow"/>
        <family val="2"/>
      </rPr>
      <t>End of 1999</t>
    </r>
  </si>
  <si>
    <r>
      <t>合計</t>
    </r>
    <r>
      <rPr>
        <sz val="7.5"/>
        <rFont val="Arial Narrow"/>
        <family val="2"/>
      </rPr>
      <t>Total</t>
    </r>
  </si>
  <si>
    <r>
      <t>平地原住民</t>
    </r>
    <r>
      <rPr>
        <sz val="7"/>
        <rFont val="Arial Narrow"/>
        <family val="2"/>
      </rPr>
      <t>Aborigines in Plains</t>
    </r>
  </si>
  <si>
    <r>
      <t>山地原住民</t>
    </r>
    <r>
      <rPr>
        <sz val="7"/>
        <rFont val="Arial Narrow"/>
        <family val="2"/>
      </rPr>
      <t>Aborigines in Mountains</t>
    </r>
  </si>
  <si>
    <r>
      <t xml:space="preserve">桃園市
</t>
    </r>
    <r>
      <rPr>
        <sz val="7.5"/>
        <rFont val="Arial Narrow"/>
        <family val="2"/>
      </rPr>
      <t>Taoyuan City</t>
    </r>
  </si>
  <si>
    <r>
      <t>合計</t>
    </r>
    <r>
      <rPr>
        <sz val="7.5"/>
        <rFont val="Arial Narrow"/>
        <family val="2"/>
      </rPr>
      <t>Total</t>
    </r>
  </si>
  <si>
    <r>
      <t xml:space="preserve">中壢市
</t>
    </r>
    <r>
      <rPr>
        <sz val="7.5"/>
        <rFont val="Arial Narrow"/>
        <family val="2"/>
      </rPr>
      <t>Jhongli City</t>
    </r>
  </si>
  <si>
    <r>
      <t xml:space="preserve">平鎮市
</t>
    </r>
    <r>
      <rPr>
        <sz val="7.5"/>
        <rFont val="Arial Narrow"/>
        <family val="2"/>
      </rPr>
      <t>Pingjhen City</t>
    </r>
  </si>
  <si>
    <r>
      <t xml:space="preserve">八德市
</t>
    </r>
    <r>
      <rPr>
        <sz val="7.5"/>
        <rFont val="Arial Narrow"/>
        <family val="2"/>
      </rPr>
      <t>Bade City</t>
    </r>
  </si>
  <si>
    <r>
      <t xml:space="preserve">大溪鎮
</t>
    </r>
    <r>
      <rPr>
        <sz val="7.5"/>
        <rFont val="Arial Narrow"/>
        <family val="2"/>
      </rPr>
      <t>Dasi Township</t>
    </r>
  </si>
  <si>
    <r>
      <t xml:space="preserve">楊梅鎮
</t>
    </r>
    <r>
      <rPr>
        <sz val="7.5"/>
        <rFont val="Arial Narrow"/>
        <family val="2"/>
      </rPr>
      <t>Yangmei Towhship</t>
    </r>
  </si>
  <si>
    <r>
      <t xml:space="preserve">蘆竹鄉
</t>
    </r>
    <r>
      <rPr>
        <sz val="7.5"/>
        <rFont val="Arial Narrow"/>
        <family val="2"/>
      </rPr>
      <t>Lujhu Township</t>
    </r>
  </si>
  <si>
    <r>
      <t xml:space="preserve">大園鄉
</t>
    </r>
    <r>
      <rPr>
        <sz val="7.5"/>
        <rFont val="Arial Narrow"/>
        <family val="2"/>
      </rPr>
      <t>Dayuan Township</t>
    </r>
  </si>
  <si>
    <r>
      <t xml:space="preserve">龜山鄉
</t>
    </r>
    <r>
      <rPr>
        <sz val="7.5"/>
        <rFont val="Arial Narrow"/>
        <family val="2"/>
      </rPr>
      <t>Gueishan Township</t>
    </r>
  </si>
  <si>
    <r>
      <t xml:space="preserve">龍潭鄉
</t>
    </r>
    <r>
      <rPr>
        <sz val="7.5"/>
        <rFont val="Arial Narrow"/>
        <family val="2"/>
      </rPr>
      <t>Longtan Township</t>
    </r>
  </si>
  <si>
    <r>
      <t xml:space="preserve">新屋鄉
</t>
    </r>
    <r>
      <rPr>
        <sz val="7.5"/>
        <rFont val="Arial Narrow"/>
        <family val="2"/>
      </rPr>
      <t>Sinwu Township</t>
    </r>
  </si>
  <si>
    <r>
      <t xml:space="preserve">觀音鄉
</t>
    </r>
    <r>
      <rPr>
        <sz val="7.5"/>
        <rFont val="Arial Narrow"/>
        <family val="2"/>
      </rPr>
      <t>Guanyin Township</t>
    </r>
  </si>
  <si>
    <r>
      <t xml:space="preserve">復興鄉
</t>
    </r>
    <r>
      <rPr>
        <sz val="7.5"/>
        <rFont val="Arial Narrow"/>
        <family val="2"/>
      </rPr>
      <t>Fusing Township</t>
    </r>
  </si>
  <si>
    <r>
      <t>2-9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Aborigines by Age  (Cont.End)</t>
    </r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</si>
  <si>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</si>
  <si>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</si>
  <si>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</si>
  <si>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</si>
  <si>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</si>
  <si>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</si>
  <si>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</si>
  <si>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</si>
  <si>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</si>
  <si>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</si>
  <si>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</si>
  <si>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</si>
  <si>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</si>
  <si>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</si>
  <si>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</si>
  <si>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</si>
  <si>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r>
      <t>80</t>
    </r>
    <r>
      <rPr>
        <sz val="9"/>
        <rFont val="華康粗圓體"/>
        <family val="3"/>
      </rPr>
      <t>歲</t>
    </r>
  </si>
  <si>
    <r>
      <t xml:space="preserve">民國九十二年底
</t>
    </r>
    <r>
      <rPr>
        <sz val="9"/>
        <rFont val="Arial Narrow"/>
        <family val="2"/>
      </rPr>
      <t>End of 2003</t>
    </r>
  </si>
  <si>
    <r>
      <t>80</t>
    </r>
    <r>
      <rPr>
        <sz val="9"/>
        <rFont val="華康粗圓體"/>
        <family val="3"/>
      </rPr>
      <t>歲以上</t>
    </r>
  </si>
  <si>
    <r>
      <t xml:space="preserve">桃園市
</t>
    </r>
    <r>
      <rPr>
        <sz val="9"/>
        <rFont val="Arial Narrow"/>
        <family val="2"/>
      </rPr>
      <t>Taoyuan City</t>
    </r>
  </si>
  <si>
    <r>
      <t xml:space="preserve">中壢市
</t>
    </r>
    <r>
      <rPr>
        <sz val="9"/>
        <rFont val="Arial Narrow"/>
        <family val="2"/>
      </rPr>
      <t>Jhongli City</t>
    </r>
  </si>
  <si>
    <r>
      <t xml:space="preserve">平鎮市
</t>
    </r>
    <r>
      <rPr>
        <sz val="9"/>
        <rFont val="Arial Narrow"/>
        <family val="2"/>
      </rPr>
      <t>Pingjhen City</t>
    </r>
  </si>
  <si>
    <r>
      <t xml:space="preserve">八德市
</t>
    </r>
    <r>
      <rPr>
        <sz val="9"/>
        <rFont val="Arial Narrow"/>
        <family val="2"/>
      </rPr>
      <t>Bade City</t>
    </r>
  </si>
  <si>
    <r>
      <t xml:space="preserve">大溪鎮
</t>
    </r>
    <r>
      <rPr>
        <sz val="9"/>
        <rFont val="Arial Narrow"/>
        <family val="2"/>
      </rPr>
      <t>Dasi Township</t>
    </r>
  </si>
  <si>
    <r>
      <t xml:space="preserve">楊梅鎮
</t>
    </r>
    <r>
      <rPr>
        <sz val="9"/>
        <rFont val="Arial Narrow"/>
        <family val="2"/>
      </rPr>
      <t>Yangmei Towhship</t>
    </r>
  </si>
  <si>
    <r>
      <t xml:space="preserve">蘆竹鄉
</t>
    </r>
    <r>
      <rPr>
        <sz val="9"/>
        <rFont val="Arial Narrow"/>
        <family val="2"/>
      </rPr>
      <t>Lujhu Township</t>
    </r>
  </si>
  <si>
    <r>
      <t xml:space="preserve">大園鄉
</t>
    </r>
    <r>
      <rPr>
        <sz val="9"/>
        <rFont val="Arial Narrow"/>
        <family val="2"/>
      </rPr>
      <t>Dayuan Township</t>
    </r>
  </si>
  <si>
    <r>
      <t xml:space="preserve">龜山鄉
</t>
    </r>
    <r>
      <rPr>
        <sz val="9"/>
        <rFont val="Arial Narrow"/>
        <family val="2"/>
      </rPr>
      <t>Gueishan Township</t>
    </r>
  </si>
  <si>
    <r>
      <t xml:space="preserve">龍潭鄉
</t>
    </r>
    <r>
      <rPr>
        <sz val="9"/>
        <rFont val="Arial Narrow"/>
        <family val="2"/>
      </rPr>
      <t>Longtan Township</t>
    </r>
  </si>
  <si>
    <r>
      <t xml:space="preserve">新屋鄉
</t>
    </r>
    <r>
      <rPr>
        <sz val="9"/>
        <rFont val="Arial Narrow"/>
        <family val="2"/>
      </rPr>
      <t>Sinwu Township</t>
    </r>
  </si>
  <si>
    <r>
      <t xml:space="preserve">觀音鄉
</t>
    </r>
    <r>
      <rPr>
        <sz val="9"/>
        <rFont val="Arial Narrow"/>
        <family val="2"/>
      </rPr>
      <t>Guanyin Township</t>
    </r>
  </si>
  <si>
    <r>
      <t xml:space="preserve">復興鄉
</t>
    </r>
    <r>
      <rPr>
        <sz val="9"/>
        <rFont val="Arial Narrow"/>
        <family val="2"/>
      </rPr>
      <t>Fusing Township</t>
    </r>
  </si>
  <si>
    <r>
      <t>表</t>
    </r>
    <r>
      <rPr>
        <sz val="12"/>
        <rFont val="Arial"/>
        <family val="2"/>
      </rPr>
      <t>2-10</t>
    </r>
    <r>
      <rPr>
        <sz val="12"/>
        <rFont val="華康粗圓體"/>
        <family val="3"/>
      </rPr>
      <t>、現住原住民年齡分配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</si>
  <si>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2-10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Aborigines by Age  (Cont.End)</t>
    </r>
  </si>
  <si>
    <r>
      <t>資料來源：根據本府民政局</t>
    </r>
    <r>
      <rPr>
        <sz val="8.5"/>
        <rFont val="Arial Narrow"/>
        <family val="2"/>
      </rPr>
      <t>1222-90-03-2</t>
    </r>
    <r>
      <rPr>
        <sz val="8.5"/>
        <rFont val="超研澤中黑"/>
        <family val="3"/>
      </rPr>
      <t>。</t>
    </r>
  </si>
  <si>
    <r>
      <t>國中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初中、初職</t>
    </r>
    <r>
      <rPr>
        <sz val="8.5"/>
        <rFont val="Arial Narrow"/>
        <family val="2"/>
      </rPr>
      <t>)
 Junior High School</t>
    </r>
  </si>
  <si>
    <r>
      <t xml:space="preserve">民國七十九年底
</t>
    </r>
    <r>
      <rPr>
        <sz val="8.5"/>
        <rFont val="Arial Narrow"/>
        <family val="2"/>
      </rPr>
      <t>End of 1990</t>
    </r>
  </si>
  <si>
    <r>
      <t xml:space="preserve">桃園市
</t>
    </r>
    <r>
      <rPr>
        <sz val="8.5"/>
        <rFont val="Arial Narrow"/>
        <family val="2"/>
      </rPr>
      <t>Taoyuan City</t>
    </r>
  </si>
  <si>
    <r>
      <t xml:space="preserve">中壢市
</t>
    </r>
    <r>
      <rPr>
        <sz val="8.5"/>
        <rFont val="Arial Narrow"/>
        <family val="2"/>
      </rPr>
      <t>Jhongli City</t>
    </r>
  </si>
  <si>
    <r>
      <t xml:space="preserve">平鎮市
</t>
    </r>
    <r>
      <rPr>
        <sz val="8.5"/>
        <rFont val="Arial Narrow"/>
        <family val="2"/>
      </rPr>
      <t>Pingjhen City</t>
    </r>
  </si>
  <si>
    <r>
      <t xml:space="preserve">八德市
</t>
    </r>
    <r>
      <rPr>
        <sz val="8.5"/>
        <rFont val="Arial Narrow"/>
        <family val="2"/>
      </rPr>
      <t>Bade City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</si>
  <si>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續三</t>
    </r>
    <r>
      <rPr>
        <sz val="12"/>
        <rFont val="Arial"/>
        <family val="2"/>
      </rPr>
      <t>)</t>
    </r>
  </si>
  <si>
    <r>
      <t>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Educational Attainment (Cont.3)  </t>
    </r>
  </si>
  <si>
    <t>Population</t>
  </si>
  <si>
    <r>
      <t>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</si>
  <si>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續三</t>
    </r>
    <r>
      <rPr>
        <sz val="12"/>
        <rFont val="Arial"/>
        <family val="2"/>
      </rPr>
      <t>)</t>
    </r>
  </si>
  <si>
    <t>總　計</t>
  </si>
  <si>
    <t>滿　　十　　五　　歲</t>
  </si>
  <si>
    <t>以　　　　　　　上　　　　　　　者</t>
  </si>
  <si>
    <t xml:space="preserve"> 15   years    and   over</t>
  </si>
  <si>
    <t>性別</t>
  </si>
  <si>
    <t>原住民別</t>
  </si>
  <si>
    <t>識字</t>
  </si>
  <si>
    <t>不識字</t>
  </si>
  <si>
    <t>合計</t>
  </si>
  <si>
    <t>在學</t>
  </si>
  <si>
    <t>未在學</t>
  </si>
  <si>
    <r>
      <t>六歲至未滿十五歲者</t>
    </r>
    <r>
      <rPr>
        <sz val="8.5"/>
        <rFont val="Arial Narrow"/>
        <family val="2"/>
      </rPr>
      <t xml:space="preserve">  6-15 years</t>
    </r>
  </si>
  <si>
    <r>
      <t xml:space="preserve">年底及年齡組別
</t>
    </r>
    <r>
      <rPr>
        <sz val="8.5"/>
        <rFont val="Arial Narrow"/>
        <family val="2"/>
      </rPr>
      <t>End of Year &amp;
Range of Age</t>
    </r>
  </si>
  <si>
    <r>
      <t xml:space="preserve">研究所
</t>
    </r>
    <r>
      <rPr>
        <sz val="8.5"/>
        <rFont val="Arial Narrow"/>
        <family val="2"/>
      </rPr>
      <t>Graduate  School</t>
    </r>
  </si>
  <si>
    <r>
      <t xml:space="preserve">大學及獨立學院
</t>
    </r>
    <r>
      <rPr>
        <sz val="8.5"/>
        <rFont val="Arial Narrow"/>
        <family val="2"/>
      </rPr>
      <t>University (College)</t>
    </r>
  </si>
  <si>
    <r>
      <t xml:space="preserve">專　　　　科
</t>
    </r>
    <r>
      <rPr>
        <sz val="8.5"/>
        <rFont val="Arial Narrow"/>
        <family val="2"/>
      </rPr>
      <t>Junior College</t>
    </r>
  </si>
  <si>
    <r>
      <t xml:space="preserve">高　　　中
</t>
    </r>
    <r>
      <rPr>
        <sz val="8.5"/>
        <rFont val="Arial Narrow"/>
        <family val="2"/>
      </rPr>
      <t>Senior  High School</t>
    </r>
  </si>
  <si>
    <r>
      <t xml:space="preserve">高　　職
</t>
    </r>
    <r>
      <rPr>
        <sz val="8.5"/>
        <rFont val="Arial Narrow"/>
        <family val="2"/>
      </rPr>
      <t>SeniorVocational School</t>
    </r>
  </si>
  <si>
    <r>
      <t>國中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初中、初職</t>
    </r>
    <r>
      <rPr>
        <sz val="8.5"/>
        <rFont val="Arial Narrow"/>
        <family val="2"/>
      </rPr>
      <t>)
 Junior High School</t>
    </r>
  </si>
  <si>
    <r>
      <t xml:space="preserve">小　　學
</t>
    </r>
    <r>
      <rPr>
        <sz val="8.5"/>
        <rFont val="Arial Narrow"/>
        <family val="2"/>
      </rPr>
      <t>Elementary School</t>
    </r>
  </si>
  <si>
    <r>
      <t xml:space="preserve">大溪鎮
</t>
    </r>
    <r>
      <rPr>
        <sz val="8.5"/>
        <rFont val="Arial Narrow"/>
        <family val="2"/>
      </rPr>
      <t>Dasi Township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</si>
  <si>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續四</t>
    </r>
    <r>
      <rPr>
        <sz val="12"/>
        <rFont val="Arial"/>
        <family val="2"/>
      </rPr>
      <t>)</t>
    </r>
  </si>
  <si>
    <r>
      <t>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Educational Attainment (Cont.4)  </t>
    </r>
  </si>
  <si>
    <r>
      <t xml:space="preserve">龍潭鄉
</t>
    </r>
    <r>
      <rPr>
        <sz val="8.5"/>
        <rFont val="Arial Narrow"/>
        <family val="2"/>
      </rPr>
      <t>Longtan Township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</si>
  <si>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續五</t>
    </r>
    <r>
      <rPr>
        <sz val="12"/>
        <rFont val="Arial"/>
        <family val="2"/>
      </rPr>
      <t>)</t>
    </r>
  </si>
  <si>
    <r>
      <t>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Educational Attainment (Cont.5)  </t>
    </r>
  </si>
  <si>
    <r>
      <t>鄰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數</t>
    </r>
  </si>
  <si>
    <r>
      <t>Population Density (per/km</t>
    </r>
    <r>
      <rPr>
        <vertAlign val="superscript"/>
        <sz val="6"/>
        <rFont val="Arial Narrow"/>
        <family val="2"/>
      </rPr>
      <t>2</t>
    </r>
    <r>
      <rPr>
        <sz val="6"/>
        <rFont val="Arial Narrow"/>
        <family val="2"/>
      </rPr>
      <t>)</t>
    </r>
  </si>
  <si>
    <r>
      <t>八十五年底</t>
    </r>
    <r>
      <rPr>
        <sz val="8.5"/>
        <rFont val="Arial Narrow"/>
        <family val="2"/>
      </rPr>
      <t xml:space="preserve"> End of 1996</t>
    </r>
  </si>
  <si>
    <r>
      <t>八十六年底</t>
    </r>
    <r>
      <rPr>
        <sz val="8.5"/>
        <rFont val="Arial Narrow"/>
        <family val="2"/>
      </rPr>
      <t xml:space="preserve"> End of 1997</t>
    </r>
  </si>
  <si>
    <r>
      <t>八十七年底</t>
    </r>
    <r>
      <rPr>
        <sz val="8.5"/>
        <rFont val="Arial Narrow"/>
        <family val="2"/>
      </rPr>
      <t xml:space="preserve"> End of 1998</t>
    </r>
  </si>
  <si>
    <r>
      <t>八十八年底</t>
    </r>
    <r>
      <rPr>
        <sz val="8.5"/>
        <rFont val="Arial Narrow"/>
        <family val="2"/>
      </rPr>
      <t xml:space="preserve"> End of 1999</t>
    </r>
  </si>
  <si>
    <r>
      <t>八十九年底</t>
    </r>
    <r>
      <rPr>
        <sz val="8.5"/>
        <rFont val="Arial Narrow"/>
        <family val="2"/>
      </rPr>
      <t xml:space="preserve"> End of 2000</t>
    </r>
  </si>
  <si>
    <r>
      <t>九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>十年底</t>
    </r>
    <r>
      <rPr>
        <sz val="8.5"/>
        <rFont val="Arial Narrow"/>
        <family val="2"/>
      </rPr>
      <t xml:space="preserve"> End of 2001</t>
    </r>
  </si>
  <si>
    <r>
      <t>九十一年底</t>
    </r>
    <r>
      <rPr>
        <sz val="8.5"/>
        <rFont val="Arial Narrow"/>
        <family val="2"/>
      </rPr>
      <t xml:space="preserve"> End of 2002</t>
    </r>
  </si>
  <si>
    <r>
      <t>九十二年底</t>
    </r>
    <r>
      <rPr>
        <sz val="8.5"/>
        <rFont val="Arial Narrow"/>
        <family val="2"/>
      </rPr>
      <t xml:space="preserve"> End of 2003</t>
    </r>
  </si>
  <si>
    <t>台灣地區</t>
  </si>
  <si>
    <r>
      <t xml:space="preserve">  </t>
    </r>
    <r>
      <rPr>
        <sz val="8.5"/>
        <rFont val="華康粗圓體"/>
        <family val="3"/>
      </rPr>
      <t>台灣省</t>
    </r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</si>
  <si>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</si>
  <si>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</si>
  <si>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</si>
  <si>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</si>
  <si>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</si>
  <si>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</si>
  <si>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</si>
  <si>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</si>
  <si>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</si>
  <si>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</si>
  <si>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</si>
  <si>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</si>
  <si>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</si>
  <si>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</si>
  <si>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</si>
  <si>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</si>
  <si>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</si>
  <si>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</si>
  <si>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</si>
  <si>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</si>
  <si>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</si>
  <si>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r>
      <t xml:space="preserve">  </t>
    </r>
    <r>
      <rPr>
        <sz val="8.5"/>
        <rFont val="華康粗圓體"/>
        <family val="3"/>
      </rPr>
      <t>台北市</t>
    </r>
  </si>
  <si>
    <r>
      <t xml:space="preserve">  </t>
    </r>
    <r>
      <rPr>
        <sz val="8.5"/>
        <rFont val="華康粗圓體"/>
        <family val="3"/>
      </rPr>
      <t>高雄市</t>
    </r>
  </si>
  <si>
    <r>
      <t>表</t>
    </r>
    <r>
      <rPr>
        <sz val="12"/>
        <rFont val="Arial"/>
        <family val="2"/>
      </rPr>
      <t>2-12</t>
    </r>
    <r>
      <rPr>
        <sz val="12"/>
        <rFont val="華康粗圓體"/>
        <family val="3"/>
      </rPr>
      <t xml:space="preserve">、台灣省各縣市人口密度
</t>
    </r>
    <r>
      <rPr>
        <sz val="12"/>
        <rFont val="Arial"/>
        <family val="2"/>
      </rPr>
      <t>2-12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Population Density of the county in Taiwan</t>
    </r>
  </si>
  <si>
    <t>資料來源：根據內政部統計處資料。</t>
  </si>
  <si>
    <t>面　　積　　單位：平　方　公　里　</t>
  </si>
  <si>
    <t>人口密度　　　　　每平方公里人口數</t>
  </si>
  <si>
    <t>人口</t>
  </si>
  <si>
    <r>
      <t>人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口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數　　　　　人</t>
    </r>
  </si>
  <si>
    <r>
      <t>　　　</t>
    </r>
    <r>
      <rPr>
        <sz val="8.5"/>
        <rFont val="Arial Narrow"/>
        <family val="2"/>
      </rPr>
      <t>population                          person</t>
    </r>
  </si>
  <si>
    <r>
      <t>　　　</t>
    </r>
    <r>
      <rPr>
        <sz val="8.5"/>
        <rFont val="Arial Narrow"/>
        <family val="2"/>
      </rPr>
      <t>area                          unit : Km</t>
    </r>
    <r>
      <rPr>
        <vertAlign val="superscript"/>
        <sz val="8.5"/>
        <rFont val="Arial Narrow"/>
        <family val="2"/>
      </rPr>
      <t>2</t>
    </r>
  </si>
  <si>
    <r>
      <t>　　　</t>
    </r>
    <r>
      <rPr>
        <sz val="8.5"/>
        <rFont val="Arial Narrow"/>
        <family val="2"/>
      </rPr>
      <t>population density              per km</t>
    </r>
    <r>
      <rPr>
        <vertAlign val="superscript"/>
        <sz val="8.5"/>
        <rFont val="Arial Narrow"/>
        <family val="2"/>
      </rPr>
      <t>2</t>
    </r>
  </si>
  <si>
    <t>年底別</t>
  </si>
  <si>
    <t>性別</t>
  </si>
  <si>
    <t>全年齡</t>
  </si>
  <si>
    <r>
      <t>0-4</t>
    </r>
    <r>
      <rPr>
        <sz val="8.5"/>
        <rFont val="華康粗圓體"/>
        <family val="3"/>
      </rPr>
      <t>歲</t>
    </r>
  </si>
  <si>
    <r>
      <t>5-9</t>
    </r>
    <r>
      <rPr>
        <sz val="8.5"/>
        <rFont val="華康粗圓體"/>
        <family val="3"/>
      </rPr>
      <t>歲</t>
    </r>
  </si>
  <si>
    <r>
      <t>10-14</t>
    </r>
    <r>
      <rPr>
        <sz val="8.5"/>
        <rFont val="華康粗圓體"/>
        <family val="3"/>
      </rPr>
      <t>歲</t>
    </r>
  </si>
  <si>
    <r>
      <t>15-19</t>
    </r>
    <r>
      <rPr>
        <sz val="8.5"/>
        <rFont val="華康粗圓體"/>
        <family val="3"/>
      </rPr>
      <t>歲</t>
    </r>
  </si>
  <si>
    <r>
      <t>20-24</t>
    </r>
    <r>
      <rPr>
        <sz val="8.5"/>
        <rFont val="華康粗圓體"/>
        <family val="3"/>
      </rPr>
      <t>歲</t>
    </r>
  </si>
  <si>
    <r>
      <t>25-29</t>
    </r>
    <r>
      <rPr>
        <sz val="8.5"/>
        <rFont val="華康粗圓體"/>
        <family val="3"/>
      </rPr>
      <t>歲</t>
    </r>
  </si>
  <si>
    <r>
      <t>30-34</t>
    </r>
    <r>
      <rPr>
        <sz val="8.5"/>
        <rFont val="華康粗圓體"/>
        <family val="3"/>
      </rPr>
      <t>歲</t>
    </r>
  </si>
  <si>
    <r>
      <t>35-39</t>
    </r>
    <r>
      <rPr>
        <sz val="8.5"/>
        <rFont val="華康粗圓體"/>
        <family val="3"/>
      </rPr>
      <t>歲</t>
    </r>
  </si>
  <si>
    <r>
      <t>40-44</t>
    </r>
    <r>
      <rPr>
        <sz val="8.5"/>
        <rFont val="華康粗圓體"/>
        <family val="3"/>
      </rPr>
      <t>歲</t>
    </r>
  </si>
  <si>
    <r>
      <t>45-49</t>
    </r>
    <r>
      <rPr>
        <sz val="8.5"/>
        <rFont val="華康粗圓體"/>
        <family val="3"/>
      </rPr>
      <t>歲</t>
    </r>
  </si>
  <si>
    <r>
      <t>50-54</t>
    </r>
    <r>
      <rPr>
        <sz val="8.5"/>
        <rFont val="華康粗圓體"/>
        <family val="3"/>
      </rPr>
      <t>歲</t>
    </r>
  </si>
  <si>
    <r>
      <t>55-59</t>
    </r>
    <r>
      <rPr>
        <sz val="8.5"/>
        <rFont val="華康粗圓體"/>
        <family val="3"/>
      </rPr>
      <t>歲</t>
    </r>
  </si>
  <si>
    <r>
      <t>60-64</t>
    </r>
    <r>
      <rPr>
        <sz val="8.5"/>
        <rFont val="華康粗圓體"/>
        <family val="3"/>
      </rPr>
      <t>歲</t>
    </r>
  </si>
  <si>
    <r>
      <t>65-69</t>
    </r>
    <r>
      <rPr>
        <sz val="8.5"/>
        <rFont val="華康粗圓體"/>
        <family val="3"/>
      </rPr>
      <t>歲</t>
    </r>
  </si>
  <si>
    <r>
      <t>70-74</t>
    </r>
    <r>
      <rPr>
        <sz val="8.5"/>
        <rFont val="華康粗圓體"/>
        <family val="3"/>
      </rPr>
      <t>歲</t>
    </r>
  </si>
  <si>
    <r>
      <t>75-79</t>
    </r>
    <r>
      <rPr>
        <sz val="8.5"/>
        <rFont val="華康粗圓體"/>
        <family val="3"/>
      </rPr>
      <t>歲</t>
    </r>
  </si>
  <si>
    <r>
      <t>80-84</t>
    </r>
    <r>
      <rPr>
        <sz val="8.5"/>
        <rFont val="華康粗圓體"/>
        <family val="3"/>
      </rPr>
      <t>歲</t>
    </r>
  </si>
  <si>
    <r>
      <t>85-89</t>
    </r>
    <r>
      <rPr>
        <sz val="8.5"/>
        <rFont val="華康粗圓體"/>
        <family val="3"/>
      </rPr>
      <t>歲</t>
    </r>
  </si>
  <si>
    <r>
      <t>90-94</t>
    </r>
    <r>
      <rPr>
        <sz val="8.5"/>
        <rFont val="華康粗圓體"/>
        <family val="3"/>
      </rPr>
      <t>歲</t>
    </r>
  </si>
  <si>
    <r>
      <t>95-99</t>
    </r>
    <r>
      <rPr>
        <sz val="8.5"/>
        <rFont val="華康粗圓體"/>
        <family val="3"/>
      </rPr>
      <t>歲</t>
    </r>
  </si>
  <si>
    <r>
      <t>100</t>
    </r>
    <r>
      <rPr>
        <sz val="8.5"/>
        <rFont val="華康粗圓體"/>
        <family val="3"/>
      </rPr>
      <t>歲
以上</t>
    </r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</si>
  <si>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</si>
  <si>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</si>
  <si>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</si>
  <si>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</si>
  <si>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</si>
  <si>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</si>
  <si>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</si>
  <si>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</si>
  <si>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</si>
  <si>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</si>
  <si>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</si>
  <si>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</si>
  <si>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</si>
  <si>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</si>
  <si>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</si>
  <si>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</si>
  <si>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</si>
  <si>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</si>
  <si>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</si>
  <si>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</si>
  <si>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</si>
  <si>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</si>
  <si>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</si>
  <si>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100Years of Age and Over</t>
  </si>
  <si>
    <r>
      <t xml:space="preserve">民國八十四年底
</t>
    </r>
    <r>
      <rPr>
        <sz val="8.5"/>
        <rFont val="Arial Narrow"/>
        <family val="2"/>
      </rPr>
      <t>End of 1995</t>
    </r>
  </si>
  <si>
    <t>計</t>
  </si>
  <si>
    <t>男</t>
  </si>
  <si>
    <t>女</t>
  </si>
  <si>
    <r>
      <t xml:space="preserve">民國八十五年底
</t>
    </r>
    <r>
      <rPr>
        <sz val="8.5"/>
        <rFont val="Arial Narrow"/>
        <family val="2"/>
      </rPr>
      <t>End of 1996</t>
    </r>
  </si>
  <si>
    <r>
      <t xml:space="preserve">民國八十六年底
</t>
    </r>
    <r>
      <rPr>
        <sz val="8.5"/>
        <rFont val="Arial Narrow"/>
        <family val="2"/>
      </rPr>
      <t>End of 1997</t>
    </r>
  </si>
  <si>
    <r>
      <t xml:space="preserve">民國八十七年底
</t>
    </r>
    <r>
      <rPr>
        <sz val="8.5"/>
        <rFont val="Arial Narrow"/>
        <family val="2"/>
      </rPr>
      <t>End of 1998</t>
    </r>
  </si>
  <si>
    <r>
      <t xml:space="preserve">民國八十八年底
</t>
    </r>
    <r>
      <rPr>
        <sz val="8.5"/>
        <rFont val="Arial Narrow"/>
        <family val="2"/>
      </rPr>
      <t>End of 1999</t>
    </r>
  </si>
  <si>
    <r>
      <t xml:space="preserve">民國八十九年底
</t>
    </r>
    <r>
      <rPr>
        <sz val="8.5"/>
        <rFont val="Arial Narrow"/>
        <family val="2"/>
      </rPr>
      <t>End of 2000</t>
    </r>
  </si>
  <si>
    <r>
      <t xml:space="preserve">民國九　十年底
</t>
    </r>
    <r>
      <rPr>
        <sz val="8.5"/>
        <rFont val="Arial Narrow"/>
        <family val="2"/>
      </rPr>
      <t>End of 2001</t>
    </r>
  </si>
  <si>
    <r>
      <t xml:space="preserve">民國九十一年底
</t>
    </r>
    <r>
      <rPr>
        <sz val="8.5"/>
        <rFont val="Arial Narrow"/>
        <family val="2"/>
      </rPr>
      <t>End of 2002</t>
    </r>
  </si>
  <si>
    <r>
      <t xml:space="preserve">民國九十二年底
</t>
    </r>
    <r>
      <rPr>
        <sz val="8.5"/>
        <rFont val="Arial Narrow"/>
        <family val="2"/>
      </rPr>
      <t>End of 2003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</si>
  <si>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、現住人口之年齡分配</t>
    </r>
    <r>
      <rPr>
        <sz val="12"/>
        <rFont val="Arial"/>
        <family val="2"/>
      </rPr>
      <t xml:space="preserve"> </t>
    </r>
  </si>
  <si>
    <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 by  Age</t>
    </r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</si>
  <si>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</si>
  <si>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 xml:space="preserve">桃　園　市
</t>
    </r>
    <r>
      <rPr>
        <sz val="8"/>
        <rFont val="Arial Narrow"/>
        <family val="2"/>
      </rPr>
      <t>Taoyuan City</t>
    </r>
  </si>
  <si>
    <r>
      <t xml:space="preserve">中　壢　市
</t>
    </r>
    <r>
      <rPr>
        <sz val="8"/>
        <rFont val="Arial Narrow"/>
        <family val="2"/>
      </rPr>
      <t>Jhongli City</t>
    </r>
  </si>
  <si>
    <r>
      <t xml:space="preserve">平　鎮　市
</t>
    </r>
    <r>
      <rPr>
        <sz val="8"/>
        <rFont val="Arial Narrow"/>
        <family val="2"/>
      </rPr>
      <t>Pingjhen City</t>
    </r>
  </si>
  <si>
    <r>
      <t xml:space="preserve">八　德　市
</t>
    </r>
    <r>
      <rPr>
        <sz val="8"/>
        <rFont val="Arial Narrow"/>
        <family val="2"/>
      </rPr>
      <t>Bade City</t>
    </r>
  </si>
  <si>
    <r>
      <t xml:space="preserve">大　溪　鎮
</t>
    </r>
    <r>
      <rPr>
        <sz val="8"/>
        <rFont val="Arial Narrow"/>
        <family val="2"/>
      </rPr>
      <t>Dasi Township</t>
    </r>
  </si>
  <si>
    <r>
      <t xml:space="preserve">楊　梅　鎮
</t>
    </r>
    <r>
      <rPr>
        <sz val="8"/>
        <rFont val="Arial Narrow"/>
        <family val="2"/>
      </rPr>
      <t>Yangmei Towhship</t>
    </r>
  </si>
  <si>
    <r>
      <t xml:space="preserve">蘆　竹　鄉
</t>
    </r>
    <r>
      <rPr>
        <sz val="8"/>
        <rFont val="Arial Narrow"/>
        <family val="2"/>
      </rPr>
      <t>Lujhu Township</t>
    </r>
  </si>
  <si>
    <r>
      <t xml:space="preserve">大　園　鄉
</t>
    </r>
    <r>
      <rPr>
        <sz val="8"/>
        <rFont val="Arial Narrow"/>
        <family val="2"/>
      </rPr>
      <t>Dayuan Township</t>
    </r>
  </si>
  <si>
    <r>
      <t xml:space="preserve">龜　山　鄉
</t>
    </r>
    <r>
      <rPr>
        <sz val="8"/>
        <rFont val="Arial Narrow"/>
        <family val="2"/>
      </rPr>
      <t>Gueishan Township</t>
    </r>
  </si>
  <si>
    <r>
      <t xml:space="preserve">龍　潭　鄉
</t>
    </r>
    <r>
      <rPr>
        <sz val="8"/>
        <rFont val="Arial Narrow"/>
        <family val="2"/>
      </rPr>
      <t>Longtan Township</t>
    </r>
  </si>
  <si>
    <r>
      <t xml:space="preserve">新　屋　鄉
</t>
    </r>
    <r>
      <rPr>
        <sz val="8"/>
        <rFont val="Arial Narrow"/>
        <family val="2"/>
      </rPr>
      <t>Sinwu Township</t>
    </r>
  </si>
  <si>
    <r>
      <t xml:space="preserve">觀　音　鄉
</t>
    </r>
    <r>
      <rPr>
        <sz val="8"/>
        <rFont val="Arial Narrow"/>
        <family val="2"/>
      </rPr>
      <t>Guanyin Township</t>
    </r>
  </si>
  <si>
    <r>
      <t xml:space="preserve">復　興　鄉
</t>
    </r>
    <r>
      <rPr>
        <sz val="8"/>
        <rFont val="Arial Narrow"/>
        <family val="2"/>
      </rPr>
      <t>Fusing Township</t>
    </r>
  </si>
  <si>
    <r>
      <t>0-4</t>
    </r>
    <r>
      <rPr>
        <sz val="8.5"/>
        <rFont val="華康粗圓體"/>
        <family val="3"/>
      </rPr>
      <t>歲</t>
    </r>
  </si>
  <si>
    <r>
      <t>5-9</t>
    </r>
    <r>
      <rPr>
        <sz val="8.5"/>
        <rFont val="華康粗圓體"/>
        <family val="3"/>
      </rPr>
      <t>歲</t>
    </r>
  </si>
  <si>
    <r>
      <t>10-14</t>
    </r>
    <r>
      <rPr>
        <sz val="8.5"/>
        <rFont val="華康粗圓體"/>
        <family val="3"/>
      </rPr>
      <t>歲</t>
    </r>
  </si>
  <si>
    <r>
      <t>15-19</t>
    </r>
    <r>
      <rPr>
        <sz val="8.5"/>
        <rFont val="華康粗圓體"/>
        <family val="3"/>
      </rPr>
      <t>歲</t>
    </r>
  </si>
  <si>
    <r>
      <t>20-24</t>
    </r>
    <r>
      <rPr>
        <sz val="8.5"/>
        <rFont val="華康粗圓體"/>
        <family val="3"/>
      </rPr>
      <t>歲</t>
    </r>
  </si>
  <si>
    <r>
      <t>25-29</t>
    </r>
    <r>
      <rPr>
        <sz val="8.5"/>
        <rFont val="華康粗圓體"/>
        <family val="3"/>
      </rPr>
      <t>歲</t>
    </r>
  </si>
  <si>
    <r>
      <t>30-34</t>
    </r>
    <r>
      <rPr>
        <sz val="8.5"/>
        <rFont val="華康粗圓體"/>
        <family val="3"/>
      </rPr>
      <t>歲</t>
    </r>
  </si>
  <si>
    <r>
      <t>35-39</t>
    </r>
    <r>
      <rPr>
        <sz val="8.5"/>
        <rFont val="華康粗圓體"/>
        <family val="3"/>
      </rPr>
      <t>歲</t>
    </r>
  </si>
  <si>
    <r>
      <t>40-44</t>
    </r>
    <r>
      <rPr>
        <sz val="8.5"/>
        <rFont val="華康粗圓體"/>
        <family val="3"/>
      </rPr>
      <t>歲</t>
    </r>
  </si>
  <si>
    <r>
      <t>45-49</t>
    </r>
    <r>
      <rPr>
        <sz val="8.5"/>
        <rFont val="華康粗圓體"/>
        <family val="3"/>
      </rPr>
      <t>歲</t>
    </r>
  </si>
  <si>
    <r>
      <t>50-54</t>
    </r>
    <r>
      <rPr>
        <sz val="8.5"/>
        <rFont val="華康粗圓體"/>
        <family val="3"/>
      </rPr>
      <t>歲</t>
    </r>
  </si>
  <si>
    <r>
      <t>55-59</t>
    </r>
    <r>
      <rPr>
        <sz val="8.5"/>
        <rFont val="華康粗圓體"/>
        <family val="3"/>
      </rPr>
      <t>歲</t>
    </r>
  </si>
  <si>
    <r>
      <t>60-64</t>
    </r>
    <r>
      <rPr>
        <sz val="8.5"/>
        <rFont val="華康粗圓體"/>
        <family val="3"/>
      </rPr>
      <t>歲</t>
    </r>
  </si>
  <si>
    <r>
      <t>65-69</t>
    </r>
    <r>
      <rPr>
        <sz val="8.5"/>
        <rFont val="華康粗圓體"/>
        <family val="3"/>
      </rPr>
      <t>歲</t>
    </r>
  </si>
  <si>
    <r>
      <t>70-74</t>
    </r>
    <r>
      <rPr>
        <sz val="8.5"/>
        <rFont val="華康粗圓體"/>
        <family val="3"/>
      </rPr>
      <t>歲</t>
    </r>
  </si>
  <si>
    <r>
      <t>75-79</t>
    </r>
    <r>
      <rPr>
        <sz val="8.5"/>
        <rFont val="華康粗圓體"/>
        <family val="3"/>
      </rPr>
      <t>歲</t>
    </r>
  </si>
  <si>
    <r>
      <t>80-84</t>
    </r>
    <r>
      <rPr>
        <sz val="8.5"/>
        <rFont val="華康粗圓體"/>
        <family val="3"/>
      </rPr>
      <t>歲</t>
    </r>
  </si>
  <si>
    <r>
      <t>85-89</t>
    </r>
    <r>
      <rPr>
        <sz val="8.5"/>
        <rFont val="華康粗圓體"/>
        <family val="3"/>
      </rPr>
      <t>歲</t>
    </r>
  </si>
  <si>
    <r>
      <t>90-94</t>
    </r>
    <r>
      <rPr>
        <sz val="8.5"/>
        <rFont val="華康粗圓體"/>
        <family val="3"/>
      </rPr>
      <t>歲</t>
    </r>
  </si>
  <si>
    <r>
      <t>95-99</t>
    </r>
    <r>
      <rPr>
        <sz val="8.5"/>
        <rFont val="華康粗圓體"/>
        <family val="3"/>
      </rPr>
      <t>歲</t>
    </r>
  </si>
  <si>
    <r>
      <t>100</t>
    </r>
    <r>
      <rPr>
        <sz val="8.5"/>
        <rFont val="華康粗圓體"/>
        <family val="3"/>
      </rPr>
      <t>歲
以上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</si>
  <si>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、現住人口之年齡分配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</si>
  <si>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 by  Age (Cont.1)</t>
    </r>
  </si>
  <si>
    <r>
      <t xml:space="preserve">龜山鄉
</t>
    </r>
    <r>
      <rPr>
        <sz val="8.5"/>
        <rFont val="Arial Narrow"/>
        <family val="2"/>
      </rPr>
      <t>Gueishan Township</t>
    </r>
  </si>
  <si>
    <r>
      <t xml:space="preserve">新屋鄉
</t>
    </r>
    <r>
      <rPr>
        <sz val="8.5"/>
        <rFont val="Arial Narrow"/>
        <family val="2"/>
      </rPr>
      <t>Sinwu Township</t>
    </r>
  </si>
  <si>
    <r>
      <t xml:space="preserve">觀音鄉
</t>
    </r>
    <r>
      <rPr>
        <sz val="8.5"/>
        <rFont val="Arial Narrow"/>
        <family val="2"/>
      </rPr>
      <t>Guanyin Township</t>
    </r>
  </si>
  <si>
    <r>
      <t xml:space="preserve">復興鄉
</t>
    </r>
    <r>
      <rPr>
        <sz val="8.5"/>
        <rFont val="Arial Narrow"/>
        <family val="2"/>
      </rPr>
      <t>Fusing Township</t>
    </r>
  </si>
  <si>
    <t>合計</t>
  </si>
  <si>
    <t>未滿六歲者</t>
  </si>
  <si>
    <r>
      <t>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Educational Attainment (Cont.2)  </t>
    </r>
  </si>
  <si>
    <r>
      <t>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Educational Attainment (Cont.1)  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</si>
  <si>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</si>
  <si>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2-11</t>
    </r>
    <r>
      <rPr>
        <sz val="12"/>
        <rFont val="華康粗圓體"/>
        <family val="3"/>
      </rPr>
      <t>、現住原住民教育程度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</si>
  <si>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t>數</t>
  </si>
  <si>
    <t>Num. of Population</t>
  </si>
  <si>
    <t>平地原住民</t>
  </si>
  <si>
    <t>山地原住民</t>
  </si>
  <si>
    <r>
      <t xml:space="preserve">年底及鄉鎮市別
</t>
    </r>
    <r>
      <rPr>
        <sz val="9"/>
        <rFont val="Arial Narrow"/>
        <family val="2"/>
      </rPr>
      <t>End of Year &amp; District</t>
    </r>
  </si>
  <si>
    <r>
      <t>桃園市</t>
    </r>
    <r>
      <rPr>
        <sz val="9"/>
        <rFont val="Arial Narrow"/>
        <family val="2"/>
      </rPr>
      <t xml:space="preserve"> Taoyuan City</t>
    </r>
  </si>
  <si>
    <t>總　　　計</t>
  </si>
  <si>
    <t>泰　雅　族</t>
  </si>
  <si>
    <t>賽　夏　族</t>
  </si>
  <si>
    <t>排　灣</t>
  </si>
  <si>
    <t>族</t>
  </si>
  <si>
    <t>魯　凱　族</t>
  </si>
  <si>
    <t>布　農　族</t>
  </si>
  <si>
    <t>曹　　　族</t>
  </si>
  <si>
    <t>阿　美　族</t>
  </si>
  <si>
    <t>卑　南　族</t>
  </si>
  <si>
    <t>年底別及鄉鎮市別</t>
  </si>
  <si>
    <r>
      <t>表</t>
    </r>
    <r>
      <rPr>
        <sz val="12"/>
        <rFont val="Arial"/>
        <family val="2"/>
      </rPr>
      <t>2-9</t>
    </r>
    <r>
      <rPr>
        <sz val="12"/>
        <rFont val="華康粗圓體"/>
        <family val="3"/>
      </rPr>
      <t>、現住原住民種族別人口數</t>
    </r>
  </si>
  <si>
    <r>
      <t>2-9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Aborigines by Age  (Cont.4)    </t>
    </r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</si>
  <si>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</si>
  <si>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</si>
  <si>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r>
      <t xml:space="preserve">計
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Total</t>
    </r>
  </si>
  <si>
    <r>
      <t xml:space="preserve">計
</t>
    </r>
    <r>
      <rPr>
        <sz val="7.5"/>
        <rFont val="Arial Narrow"/>
        <family val="2"/>
      </rPr>
      <t xml:space="preserve"> Total</t>
    </r>
  </si>
  <si>
    <r>
      <t xml:space="preserve">男
</t>
    </r>
    <r>
      <rPr>
        <sz val="7.5"/>
        <rFont val="Arial Narrow"/>
        <family val="2"/>
      </rPr>
      <t>Male</t>
    </r>
  </si>
  <si>
    <r>
      <t xml:space="preserve">女
</t>
    </r>
    <r>
      <rPr>
        <sz val="7.5"/>
        <rFont val="Arial Narrow"/>
        <family val="2"/>
      </rPr>
      <t>Female</t>
    </r>
  </si>
  <si>
    <r>
      <t>Unit</t>
    </r>
    <r>
      <rPr>
        <sz val="7.5"/>
        <rFont val="超研澤中黑"/>
        <family val="3"/>
      </rPr>
      <t>：</t>
    </r>
    <r>
      <rPr>
        <sz val="7.5"/>
        <rFont val="Arial Narrow"/>
        <family val="2"/>
      </rPr>
      <t>Person</t>
    </r>
  </si>
  <si>
    <t>排</t>
  </si>
  <si>
    <t>族</t>
  </si>
  <si>
    <t>灣</t>
  </si>
  <si>
    <t>5~9
Years</t>
  </si>
  <si>
    <t>10~14
Years</t>
  </si>
  <si>
    <t>15~19
Years</t>
  </si>
  <si>
    <t>20~24
Years</t>
  </si>
  <si>
    <t>25~29
Years</t>
  </si>
  <si>
    <t>30~34
Years</t>
  </si>
  <si>
    <t>35-39
Years</t>
  </si>
  <si>
    <t>40~44
Years</t>
  </si>
  <si>
    <t>45~49
Years</t>
  </si>
  <si>
    <t>50~59
Years</t>
  </si>
  <si>
    <t>55~59
Years</t>
  </si>
  <si>
    <t>60~64
Years</t>
  </si>
  <si>
    <t>65~69
Years</t>
  </si>
  <si>
    <t>70~74
Years</t>
  </si>
  <si>
    <t>75~79
Years</t>
  </si>
  <si>
    <t>80 Years of Age and Over</t>
  </si>
  <si>
    <t>0~4
Years</t>
  </si>
  <si>
    <t>Num. of Tsuns &amp; Lins</t>
  </si>
  <si>
    <t>Num. of Neigh borhood</t>
  </si>
  <si>
    <t>人口密度</t>
  </si>
  <si>
    <r>
      <t>計</t>
    </r>
    <r>
      <rPr>
        <sz val="9"/>
        <color indexed="8"/>
        <rFont val="Arial Narrow"/>
        <family val="2"/>
      </rPr>
      <t>Total</t>
    </r>
  </si>
  <si>
    <r>
      <t>男</t>
    </r>
    <r>
      <rPr>
        <sz val="9"/>
        <color indexed="8"/>
        <rFont val="Arial Narrow"/>
        <family val="2"/>
      </rPr>
      <t>Male</t>
    </r>
  </si>
  <si>
    <r>
      <t>女</t>
    </r>
    <r>
      <rPr>
        <sz val="9"/>
        <color indexed="8"/>
        <rFont val="Arial Narrow"/>
        <family val="2"/>
      </rPr>
      <t>Female</t>
    </r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</si>
  <si>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</si>
  <si>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</si>
  <si>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</si>
  <si>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</si>
  <si>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</si>
  <si>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</si>
  <si>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</si>
  <si>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>表</t>
    </r>
    <r>
      <rPr>
        <sz val="12"/>
        <rFont val="Arial"/>
        <family val="2"/>
      </rPr>
      <t>2-10</t>
    </r>
    <r>
      <rPr>
        <sz val="12"/>
        <rFont val="華康粗圓體"/>
        <family val="3"/>
      </rPr>
      <t>、現住原住民年齡分配</t>
    </r>
  </si>
  <si>
    <r>
      <t>2-10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Aborigines by Age</t>
    </r>
  </si>
  <si>
    <t>性別</t>
  </si>
  <si>
    <t>總計</t>
  </si>
  <si>
    <t>Sex</t>
  </si>
  <si>
    <t>Grand Total</t>
  </si>
  <si>
    <t>Year &amp; District</t>
  </si>
  <si>
    <r>
      <t xml:space="preserve">單位：人
</t>
    </r>
    <r>
      <rPr>
        <sz val="9"/>
        <rFont val="Arial Narrow"/>
        <family val="2"/>
      </rP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</si>
  <si>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 xml:space="preserve">二、三年制
</t>
    </r>
    <r>
      <rPr>
        <sz val="6.5"/>
        <rFont val="Arial Narrow"/>
        <family val="2"/>
      </rPr>
      <t>2,3 Years System</t>
    </r>
  </si>
  <si>
    <r>
      <t>六歲至未滿十五歲者</t>
    </r>
    <r>
      <rPr>
        <sz val="8.5"/>
        <rFont val="Arial Narrow"/>
        <family val="2"/>
      </rPr>
      <t xml:space="preserve">  6-15 years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</si>
  <si>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 xml:space="preserve">、現住人口之年齡分配（續完）
</t>
    </r>
    <r>
      <rPr>
        <sz val="11"/>
        <rFont val="Arial"/>
        <family val="2"/>
      </rPr>
      <t>2-3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 xml:space="preserve">Population  by  Age(Cont. End) </t>
    </r>
  </si>
  <si>
    <r>
      <t>2-4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  of  Population Aged 6 and Over---By Age</t>
    </r>
  </si>
  <si>
    <r>
      <t>男</t>
    </r>
    <r>
      <rPr>
        <sz val="8"/>
        <color indexed="8"/>
        <rFont val="Arial Narrow"/>
        <family val="2"/>
      </rPr>
      <t>Male</t>
    </r>
  </si>
  <si>
    <t>Total</t>
  </si>
  <si>
    <r>
      <t xml:space="preserve">小　　　學
</t>
    </r>
    <r>
      <rPr>
        <sz val="8"/>
        <rFont val="Arial Narrow"/>
        <family val="2"/>
      </rPr>
      <t>Elementary School</t>
    </r>
  </si>
  <si>
    <r>
      <t xml:space="preserve">初　　　職
</t>
    </r>
    <r>
      <rPr>
        <sz val="8"/>
        <rFont val="Arial Narrow"/>
        <family val="2"/>
      </rPr>
      <t>Junior Vocational School</t>
    </r>
  </si>
  <si>
    <r>
      <t xml:space="preserve">高　　　職
</t>
    </r>
    <r>
      <rPr>
        <sz val="8"/>
        <rFont val="Arial Narrow"/>
        <family val="2"/>
      </rPr>
      <t xml:space="preserve"> Senior Vocational School</t>
    </r>
  </si>
  <si>
    <r>
      <t xml:space="preserve">高　　　中
</t>
    </r>
    <r>
      <rPr>
        <sz val="8"/>
        <rFont val="Arial Narrow"/>
        <family val="2"/>
      </rPr>
      <t>Senior  High School</t>
    </r>
  </si>
  <si>
    <r>
      <t xml:space="preserve">二、三年制
</t>
    </r>
    <r>
      <rPr>
        <sz val="8"/>
        <rFont val="Arial Narrow"/>
        <family val="2"/>
      </rPr>
      <t>2,3 Years System</t>
    </r>
  </si>
  <si>
    <r>
      <t xml:space="preserve">研究所
</t>
    </r>
    <r>
      <rPr>
        <sz val="8"/>
        <rFont val="Arial Narrow"/>
        <family val="2"/>
      </rPr>
      <t>Graduate  School</t>
    </r>
  </si>
  <si>
    <r>
      <t>表</t>
    </r>
    <r>
      <rPr>
        <sz val="12"/>
        <rFont val="Arial"/>
        <family val="2"/>
      </rPr>
      <t>2-9</t>
    </r>
    <r>
      <rPr>
        <sz val="12"/>
        <rFont val="華康粗圓體"/>
        <family val="3"/>
      </rPr>
      <t>、現住原住民種族別人口數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</si>
  <si>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t>縣市別</t>
  </si>
  <si>
    <t>年底及</t>
  </si>
  <si>
    <t>土地面積</t>
  </si>
  <si>
    <t>鄉鎮</t>
  </si>
  <si>
    <t>村里數</t>
  </si>
  <si>
    <t>市數</t>
  </si>
  <si>
    <r>
      <t>表</t>
    </r>
    <r>
      <rPr>
        <sz val="12"/>
        <rFont val="Arial"/>
        <family val="2"/>
      </rPr>
      <t>2-5</t>
    </r>
    <r>
      <rPr>
        <sz val="12"/>
        <rFont val="華康粗圓體"/>
        <family val="3"/>
      </rPr>
      <t>、滿六歲以上現住人口之教育程度－按鄉鎮市別分</t>
    </r>
  </si>
  <si>
    <r>
      <t>2-5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  of  Population Aged 15 and Over---By District</t>
    </r>
  </si>
  <si>
    <r>
      <t>男</t>
    </r>
    <r>
      <rPr>
        <sz val="8.5"/>
        <color indexed="8"/>
        <rFont val="Arial Narrow"/>
        <family val="2"/>
      </rPr>
      <t>Male</t>
    </r>
  </si>
  <si>
    <r>
      <t>男</t>
    </r>
    <r>
      <rPr>
        <sz val="7"/>
        <color indexed="8"/>
        <rFont val="Arial Narrow"/>
        <family val="2"/>
      </rPr>
      <t>Male</t>
    </r>
  </si>
  <si>
    <r>
      <t xml:space="preserve">研究所
</t>
    </r>
    <r>
      <rPr>
        <sz val="7"/>
        <rFont val="Arial Narrow"/>
        <family val="2"/>
      </rPr>
      <t>Graduate  School</t>
    </r>
  </si>
  <si>
    <r>
      <t xml:space="preserve">高　　　中
</t>
    </r>
    <r>
      <rPr>
        <sz val="7"/>
        <rFont val="Arial Narrow"/>
        <family val="2"/>
      </rPr>
      <t>Senior  High School</t>
    </r>
  </si>
  <si>
    <r>
      <t xml:space="preserve">高　　　職
</t>
    </r>
    <r>
      <rPr>
        <sz val="7"/>
        <rFont val="Arial Narrow"/>
        <family val="2"/>
      </rPr>
      <t xml:space="preserve"> Senior Vocational School</t>
    </r>
  </si>
  <si>
    <r>
      <t xml:space="preserve">初　　　職
</t>
    </r>
    <r>
      <rPr>
        <sz val="7"/>
        <rFont val="Arial Narrow"/>
        <family val="2"/>
      </rPr>
      <t>Junior Vocational School</t>
    </r>
  </si>
  <si>
    <r>
      <t xml:space="preserve">小　　　學
</t>
    </r>
    <r>
      <rPr>
        <sz val="7"/>
        <rFont val="Arial Narrow"/>
        <family val="2"/>
      </rPr>
      <t>Elementary School</t>
    </r>
  </si>
  <si>
    <r>
      <t>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</si>
  <si>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t>Graduated</t>
  </si>
  <si>
    <t>5 Years System</t>
  </si>
  <si>
    <t>Illiterate</t>
  </si>
  <si>
    <t xml:space="preserve"> Self-taught</t>
  </si>
  <si>
    <t>Total</t>
  </si>
  <si>
    <t>畢業</t>
  </si>
  <si>
    <t>Sex</t>
  </si>
  <si>
    <t>Total</t>
  </si>
  <si>
    <t>Others</t>
  </si>
  <si>
    <t>人口</t>
  </si>
  <si>
    <t>單位：人</t>
  </si>
  <si>
    <t>Num. of  Neighborhood</t>
  </si>
  <si>
    <t xml:space="preserve">Number of House-holds(Households) </t>
  </si>
  <si>
    <t>Number of Households (Person/Households)</t>
  </si>
  <si>
    <t>Population Density (per/ km2)</t>
  </si>
  <si>
    <t>Sex Ratio (Male/Female*100)</t>
  </si>
  <si>
    <t>（人／平方公里）</t>
  </si>
  <si>
    <t xml:space="preserve">Households </t>
  </si>
  <si>
    <t>Population (Person)</t>
  </si>
  <si>
    <t xml:space="preserve">
End of Year &amp; District</t>
  </si>
  <si>
    <t xml:space="preserve">
Area(km2)</t>
  </si>
  <si>
    <t>－</t>
  </si>
  <si>
    <t>Taipei City</t>
  </si>
  <si>
    <t>Kaohsiung City</t>
  </si>
  <si>
    <t>Fuchien Prov.</t>
  </si>
  <si>
    <t>Other C. &amp; City of Prov.</t>
  </si>
  <si>
    <t>Other T. , City &amp; Dist.</t>
  </si>
  <si>
    <t>First Reg.</t>
  </si>
  <si>
    <t>To Foreign Countries</t>
  </si>
  <si>
    <t xml:space="preserve"> Num. of Immigrants</t>
  </si>
  <si>
    <t>Canceled Reg.</t>
  </si>
  <si>
    <t>識字者</t>
  </si>
  <si>
    <t>年底及年齡組別</t>
  </si>
  <si>
    <t>性別</t>
  </si>
  <si>
    <t>總　計</t>
  </si>
  <si>
    <t>共　計</t>
  </si>
  <si>
    <t>自修</t>
  </si>
  <si>
    <t>65+</t>
  </si>
  <si>
    <t>年底及鄉鎮市別</t>
  </si>
  <si>
    <t>專　　科</t>
  </si>
  <si>
    <t>Junior College</t>
  </si>
  <si>
    <t>Num. of Ts'uns
 &amp; Lins</t>
  </si>
  <si>
    <t>Population</t>
  </si>
  <si>
    <r>
      <t>遷　　出　　人　　數　　</t>
    </r>
    <r>
      <rPr>
        <sz val="8.5"/>
        <rFont val="Arial Narrow"/>
        <family val="2"/>
      </rPr>
      <t>Num. of Emigrants</t>
    </r>
  </si>
  <si>
    <t>其他</t>
  </si>
  <si>
    <t>有</t>
  </si>
  <si>
    <t>計</t>
  </si>
  <si>
    <t>100+</t>
  </si>
  <si>
    <t>End of Year &amp; Range of Age</t>
  </si>
  <si>
    <t>偶</t>
  </si>
  <si>
    <t>Married</t>
  </si>
  <si>
    <t>年底及年齡組別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</si>
  <si>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</si>
  <si>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>總　　　計　</t>
    </r>
    <r>
      <rPr>
        <sz val="9"/>
        <rFont val="Arial Narrow"/>
        <family val="2"/>
      </rPr>
      <t>Grand Total</t>
    </r>
  </si>
  <si>
    <r>
      <t>未　　婚　</t>
    </r>
    <r>
      <rPr>
        <sz val="9"/>
        <rFont val="Arial Narrow"/>
        <family val="2"/>
      </rPr>
      <t>Single</t>
    </r>
  </si>
  <si>
    <r>
      <t>離　　　婚　</t>
    </r>
    <r>
      <rPr>
        <sz val="9"/>
        <rFont val="Arial Narrow"/>
        <family val="2"/>
      </rPr>
      <t>Divorced</t>
    </r>
  </si>
  <si>
    <r>
      <t>喪　　　偶　</t>
    </r>
    <r>
      <rPr>
        <sz val="9"/>
        <rFont val="Arial Narrow"/>
        <family val="2"/>
      </rPr>
      <t>Widowed</t>
    </r>
  </si>
  <si>
    <r>
      <t>計</t>
    </r>
    <r>
      <rPr>
        <sz val="9"/>
        <rFont val="Arial Narrow"/>
        <family val="2"/>
      </rPr>
      <t xml:space="preserve"> Total</t>
    </r>
  </si>
  <si>
    <r>
      <t>男</t>
    </r>
    <r>
      <rPr>
        <sz val="9"/>
        <rFont val="Arial Narrow"/>
        <family val="2"/>
      </rPr>
      <t xml:space="preserve"> Male</t>
    </r>
  </si>
  <si>
    <r>
      <t>女</t>
    </r>
    <r>
      <rPr>
        <sz val="9"/>
        <rFont val="Arial Narrow"/>
        <family val="2"/>
      </rPr>
      <t xml:space="preserve"> Female</t>
    </r>
  </si>
  <si>
    <r>
      <t>民國八十五年底</t>
    </r>
    <r>
      <rPr>
        <sz val="9"/>
        <rFont val="Arial Narrow"/>
        <family val="2"/>
      </rPr>
      <t>End of 1996</t>
    </r>
  </si>
  <si>
    <r>
      <t>民國八十六年底</t>
    </r>
    <r>
      <rPr>
        <sz val="9"/>
        <rFont val="Arial Narrow"/>
        <family val="2"/>
      </rPr>
      <t>End of 1997</t>
    </r>
  </si>
  <si>
    <r>
      <t>民國八十七年底</t>
    </r>
    <r>
      <rPr>
        <sz val="9"/>
        <rFont val="Arial Narrow"/>
        <family val="2"/>
      </rPr>
      <t>End of 1998</t>
    </r>
  </si>
  <si>
    <r>
      <t>民國八十八年底</t>
    </r>
    <r>
      <rPr>
        <sz val="9"/>
        <rFont val="Arial Narrow"/>
        <family val="2"/>
      </rPr>
      <t>End of 1999</t>
    </r>
  </si>
  <si>
    <r>
      <t>民國八十九年底</t>
    </r>
    <r>
      <rPr>
        <sz val="9"/>
        <rFont val="Arial Narrow"/>
        <family val="2"/>
      </rPr>
      <t>End of 2000</t>
    </r>
  </si>
  <si>
    <r>
      <t>民國九　十年底</t>
    </r>
    <r>
      <rPr>
        <sz val="9"/>
        <rFont val="Arial Narrow"/>
        <family val="2"/>
      </rPr>
      <t>End of 2001</t>
    </r>
  </si>
  <si>
    <r>
      <t>民國九十一年底</t>
    </r>
    <r>
      <rPr>
        <sz val="9"/>
        <rFont val="Arial Narrow"/>
        <family val="2"/>
      </rPr>
      <t>End of 2002</t>
    </r>
  </si>
  <si>
    <t>人口</t>
  </si>
  <si>
    <t>單位：人</t>
  </si>
  <si>
    <t>End of Year &amp; District</t>
  </si>
  <si>
    <t>年底及鄉鎮市別</t>
  </si>
  <si>
    <t>人</t>
  </si>
  <si>
    <t>合　　計</t>
  </si>
  <si>
    <t>合</t>
  </si>
  <si>
    <t>口</t>
  </si>
  <si>
    <t xml:space="preserve"> Total</t>
  </si>
  <si>
    <t>總　計</t>
  </si>
  <si>
    <t>滿　　十　　五　　歲</t>
  </si>
  <si>
    <t>以　　　　　　　上　　　　　　　者</t>
  </si>
  <si>
    <t xml:space="preserve"> 15   years    and   over</t>
  </si>
  <si>
    <r>
      <t xml:space="preserve">年底及年齡組別
</t>
    </r>
    <r>
      <rPr>
        <sz val="8.5"/>
        <rFont val="Arial Narrow"/>
        <family val="2"/>
      </rPr>
      <t>End of Year &amp;
Range of Age</t>
    </r>
  </si>
  <si>
    <t>原住民別</t>
  </si>
  <si>
    <r>
      <t xml:space="preserve">研究所
</t>
    </r>
    <r>
      <rPr>
        <sz val="8.5"/>
        <rFont val="Arial Narrow"/>
        <family val="2"/>
      </rPr>
      <t>Graduate  School</t>
    </r>
  </si>
  <si>
    <r>
      <t xml:space="preserve">大學及獨立學院
</t>
    </r>
    <r>
      <rPr>
        <sz val="8.5"/>
        <rFont val="Arial Narrow"/>
        <family val="2"/>
      </rPr>
      <t>University (College)</t>
    </r>
  </si>
  <si>
    <r>
      <t xml:space="preserve">專　　　　科
</t>
    </r>
    <r>
      <rPr>
        <sz val="8.5"/>
        <rFont val="Arial Narrow"/>
        <family val="2"/>
      </rPr>
      <t>Junior College</t>
    </r>
  </si>
  <si>
    <r>
      <t xml:space="preserve">高　　　中
</t>
    </r>
    <r>
      <rPr>
        <sz val="8.5"/>
        <rFont val="Arial Narrow"/>
        <family val="2"/>
      </rPr>
      <t>Senior  High School</t>
    </r>
  </si>
  <si>
    <r>
      <t xml:space="preserve">高　　職
</t>
    </r>
    <r>
      <rPr>
        <sz val="8.5"/>
        <rFont val="Arial Narrow"/>
        <family val="2"/>
      </rPr>
      <t>SeniorVocational School</t>
    </r>
  </si>
  <si>
    <r>
      <t xml:space="preserve">小　　學
</t>
    </r>
    <r>
      <rPr>
        <sz val="8.5"/>
        <rFont val="Arial Narrow"/>
        <family val="2"/>
      </rPr>
      <t>Elementary School</t>
    </r>
  </si>
  <si>
    <t>識字</t>
  </si>
  <si>
    <t>不識字</t>
  </si>
  <si>
    <t>合計</t>
  </si>
  <si>
    <t>在學</t>
  </si>
  <si>
    <t>未在學</t>
  </si>
  <si>
    <t>肄業</t>
  </si>
  <si>
    <t>在學</t>
  </si>
  <si>
    <t xml:space="preserve">Aborigines  </t>
  </si>
  <si>
    <t>Grand Total</t>
  </si>
  <si>
    <t>Total</t>
  </si>
  <si>
    <t>Graduated</t>
  </si>
  <si>
    <t>Attended</t>
  </si>
  <si>
    <t>at school</t>
  </si>
  <si>
    <t>literate</t>
  </si>
  <si>
    <t>Illiterate</t>
  </si>
  <si>
    <t>at School</t>
  </si>
  <si>
    <t>Non-attend  School</t>
  </si>
  <si>
    <t>Un-der 6 Years</t>
  </si>
  <si>
    <r>
      <t xml:space="preserve">計
</t>
    </r>
    <r>
      <rPr>
        <sz val="8.5"/>
        <color indexed="8"/>
        <rFont val="Arial Narrow"/>
        <family val="2"/>
      </rPr>
      <t>Total</t>
    </r>
  </si>
  <si>
    <r>
      <t>合計</t>
    </r>
    <r>
      <rPr>
        <sz val="8.5"/>
        <rFont val="Arial Narrow"/>
        <family val="2"/>
      </rPr>
      <t>Total</t>
    </r>
  </si>
  <si>
    <r>
      <t>平地原住民</t>
    </r>
    <r>
      <rPr>
        <sz val="8.5"/>
        <rFont val="Arial Narrow"/>
        <family val="2"/>
      </rPr>
      <t>Aborigines in Plains</t>
    </r>
  </si>
  <si>
    <r>
      <t>山地原住民</t>
    </r>
    <r>
      <rPr>
        <sz val="8.5"/>
        <rFont val="Arial Narrow"/>
        <family val="2"/>
      </rPr>
      <t>Aborigines in Mountains</t>
    </r>
  </si>
  <si>
    <r>
      <t xml:space="preserve">男
</t>
    </r>
    <r>
      <rPr>
        <sz val="8.5"/>
        <color indexed="8"/>
        <rFont val="Arial Narrow"/>
        <family val="2"/>
      </rPr>
      <t>Male</t>
    </r>
  </si>
  <si>
    <r>
      <t xml:space="preserve">女
</t>
    </r>
    <r>
      <rPr>
        <sz val="8.5"/>
        <color indexed="8"/>
        <rFont val="Arial Narrow"/>
        <family val="2"/>
      </rPr>
      <t>Female</t>
    </r>
  </si>
  <si>
    <r>
      <t xml:space="preserve">民國八　十年底
</t>
    </r>
    <r>
      <rPr>
        <sz val="8.5"/>
        <rFont val="Arial Narrow"/>
        <family val="2"/>
      </rPr>
      <t>End of 1991</t>
    </r>
  </si>
  <si>
    <r>
      <t xml:space="preserve">民國八十一年底
</t>
    </r>
    <r>
      <rPr>
        <sz val="8.5"/>
        <rFont val="Arial Narrow"/>
        <family val="2"/>
      </rPr>
      <t>End of 1992</t>
    </r>
  </si>
  <si>
    <r>
      <t xml:space="preserve">民國八十二年底
</t>
    </r>
    <r>
      <rPr>
        <sz val="8.5"/>
        <rFont val="Arial Narrow"/>
        <family val="2"/>
      </rPr>
      <t>End of 1993</t>
    </r>
  </si>
  <si>
    <r>
      <t xml:space="preserve">民國八十三年底
</t>
    </r>
    <r>
      <rPr>
        <sz val="8.5"/>
        <rFont val="Arial Narrow"/>
        <family val="2"/>
      </rPr>
      <t>End of 1994</t>
    </r>
  </si>
  <si>
    <r>
      <t xml:space="preserve">民國八十四年底
</t>
    </r>
    <r>
      <rPr>
        <sz val="8.5"/>
        <rFont val="Arial Narrow"/>
        <family val="2"/>
      </rPr>
      <t>End of 1995</t>
    </r>
  </si>
  <si>
    <r>
      <t xml:space="preserve">民國八十五年底
</t>
    </r>
    <r>
      <rPr>
        <sz val="8.5"/>
        <rFont val="Arial Narrow"/>
        <family val="2"/>
      </rPr>
      <t>End of 1996</t>
    </r>
  </si>
  <si>
    <r>
      <t xml:space="preserve">民國八十六年底
</t>
    </r>
    <r>
      <rPr>
        <sz val="8.5"/>
        <rFont val="Arial Narrow"/>
        <family val="2"/>
      </rPr>
      <t>End of 1997</t>
    </r>
  </si>
  <si>
    <t>－</t>
  </si>
  <si>
    <r>
      <t xml:space="preserve">民國八十七年底
</t>
    </r>
    <r>
      <rPr>
        <sz val="8.5"/>
        <rFont val="Arial Narrow"/>
        <family val="2"/>
      </rPr>
      <t>End of 1998</t>
    </r>
  </si>
  <si>
    <r>
      <t xml:space="preserve">民國八十八年底
</t>
    </r>
    <r>
      <rPr>
        <sz val="8.5"/>
        <rFont val="Arial Narrow"/>
        <family val="2"/>
      </rPr>
      <t>End of 1999</t>
    </r>
  </si>
  <si>
    <t xml:space="preserve"> </t>
  </si>
  <si>
    <r>
      <t xml:space="preserve">楊梅鎮
</t>
    </r>
    <r>
      <rPr>
        <sz val="8.5"/>
        <rFont val="Arial Narrow"/>
        <family val="2"/>
      </rPr>
      <t>Yangmei Towhship</t>
    </r>
  </si>
  <si>
    <r>
      <t xml:space="preserve">蘆竹鄉
</t>
    </r>
    <r>
      <rPr>
        <sz val="8.5"/>
        <rFont val="Arial Narrow"/>
        <family val="2"/>
      </rPr>
      <t>Lujhu Township</t>
    </r>
  </si>
  <si>
    <r>
      <t xml:space="preserve">大園鄉
</t>
    </r>
    <r>
      <rPr>
        <sz val="8.5"/>
        <rFont val="Arial Narrow"/>
        <family val="2"/>
      </rPr>
      <t>Dayuan Township</t>
    </r>
  </si>
  <si>
    <r>
      <t xml:space="preserve">合計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</si>
  <si>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</si>
  <si>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</si>
  <si>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>民國八十五年底</t>
    </r>
    <r>
      <rPr>
        <sz val="9"/>
        <rFont val="Arial Narrow"/>
        <family val="2"/>
      </rPr>
      <t xml:space="preserve"> End of 1996</t>
    </r>
  </si>
  <si>
    <r>
      <t>民國八十六年底</t>
    </r>
    <r>
      <rPr>
        <sz val="9"/>
        <rFont val="Arial Narrow"/>
        <family val="2"/>
      </rPr>
      <t xml:space="preserve"> End of 1997</t>
    </r>
  </si>
  <si>
    <r>
      <t>民國八十七年底</t>
    </r>
    <r>
      <rPr>
        <sz val="9"/>
        <rFont val="Arial Narrow"/>
        <family val="2"/>
      </rPr>
      <t xml:space="preserve"> End of 1998</t>
    </r>
  </si>
  <si>
    <r>
      <t>民國八十八年底</t>
    </r>
    <r>
      <rPr>
        <sz val="9"/>
        <rFont val="Arial Narrow"/>
        <family val="2"/>
      </rPr>
      <t xml:space="preserve"> End of 1999</t>
    </r>
  </si>
  <si>
    <r>
      <t>民國八十九年底</t>
    </r>
    <r>
      <rPr>
        <sz val="9"/>
        <rFont val="Arial Narrow"/>
        <family val="2"/>
      </rPr>
      <t xml:space="preserve"> End of 2000</t>
    </r>
  </si>
  <si>
    <r>
      <t>民國九　十年底</t>
    </r>
    <r>
      <rPr>
        <sz val="9"/>
        <rFont val="Arial Narrow"/>
        <family val="2"/>
      </rPr>
      <t xml:space="preserve"> End of 2001</t>
    </r>
  </si>
  <si>
    <r>
      <t>民國九十一年底</t>
    </r>
    <r>
      <rPr>
        <sz val="9"/>
        <rFont val="Arial Narrow"/>
        <family val="2"/>
      </rPr>
      <t xml:space="preserve"> End of 2002</t>
    </r>
  </si>
  <si>
    <r>
      <t>民國九十二年底</t>
    </r>
    <r>
      <rPr>
        <sz val="9"/>
        <rFont val="Arial Narrow"/>
        <family val="2"/>
      </rPr>
      <t xml:space="preserve"> End of 2003</t>
    </r>
  </si>
  <si>
    <r>
      <t>　桃園市</t>
    </r>
    <r>
      <rPr>
        <sz val="9"/>
        <rFont val="Arial Narrow"/>
        <family val="2"/>
      </rPr>
      <t xml:space="preserve"> Taoyuan City</t>
    </r>
  </si>
  <si>
    <r>
      <t>　中壢市</t>
    </r>
    <r>
      <rPr>
        <sz val="9"/>
        <rFont val="Arial Narrow"/>
        <family val="2"/>
      </rPr>
      <t xml:space="preserve"> Jhongli City</t>
    </r>
  </si>
  <si>
    <r>
      <t>　平鎮市</t>
    </r>
    <r>
      <rPr>
        <sz val="9"/>
        <rFont val="Arial Narrow"/>
        <family val="2"/>
      </rPr>
      <t xml:space="preserve"> Pingjhen City</t>
    </r>
  </si>
  <si>
    <r>
      <t>　八德市</t>
    </r>
    <r>
      <rPr>
        <sz val="9"/>
        <rFont val="Arial Narrow"/>
        <family val="2"/>
      </rPr>
      <t xml:space="preserve"> Bade City</t>
    </r>
  </si>
  <si>
    <r>
      <t>　大溪鎮</t>
    </r>
    <r>
      <rPr>
        <sz val="9"/>
        <rFont val="Arial Narrow"/>
        <family val="2"/>
      </rPr>
      <t xml:space="preserve"> Dasi Township</t>
    </r>
  </si>
  <si>
    <r>
      <t>　楊梅鎮</t>
    </r>
    <r>
      <rPr>
        <sz val="9"/>
        <rFont val="Arial Narrow"/>
        <family val="2"/>
      </rPr>
      <t xml:space="preserve"> Yangmei Towhship</t>
    </r>
  </si>
  <si>
    <r>
      <t>　蘆竹鄉</t>
    </r>
    <r>
      <rPr>
        <sz val="9"/>
        <rFont val="Arial Narrow"/>
        <family val="2"/>
      </rPr>
      <t xml:space="preserve"> Lujhu Township</t>
    </r>
  </si>
  <si>
    <r>
      <t>　大園鄉</t>
    </r>
    <r>
      <rPr>
        <sz val="9"/>
        <rFont val="Arial Narrow"/>
        <family val="2"/>
      </rPr>
      <t xml:space="preserve"> Dayuan Township</t>
    </r>
  </si>
  <si>
    <r>
      <t>　龜山鄉</t>
    </r>
    <r>
      <rPr>
        <sz val="9"/>
        <rFont val="Arial Narrow"/>
        <family val="2"/>
      </rPr>
      <t xml:space="preserve"> Gueishan Township</t>
    </r>
  </si>
  <si>
    <r>
      <t>　龍潭鄉</t>
    </r>
    <r>
      <rPr>
        <sz val="9"/>
        <rFont val="Arial Narrow"/>
        <family val="2"/>
      </rPr>
      <t xml:space="preserve"> Longtan Township</t>
    </r>
  </si>
  <si>
    <r>
      <t>　新屋鄉</t>
    </r>
    <r>
      <rPr>
        <sz val="9"/>
        <rFont val="Arial Narrow"/>
        <family val="2"/>
      </rPr>
      <t xml:space="preserve"> Sinwu Township</t>
    </r>
  </si>
  <si>
    <r>
      <t>　觀音鄉</t>
    </r>
    <r>
      <rPr>
        <sz val="9"/>
        <rFont val="Arial Narrow"/>
        <family val="2"/>
      </rPr>
      <t xml:space="preserve"> Guanyin Township</t>
    </r>
  </si>
  <si>
    <r>
      <t>　復興鄉</t>
    </r>
    <r>
      <rPr>
        <sz val="9"/>
        <rFont val="Arial Narrow"/>
        <family val="2"/>
      </rPr>
      <t xml:space="preserve"> Fusing Township</t>
    </r>
  </si>
  <si>
    <r>
      <t>現住人口數</t>
    </r>
    <r>
      <rPr>
        <sz val="8.5"/>
        <rFont val="Arial Narrow"/>
        <family val="2"/>
      </rPr>
      <t xml:space="preserve"> Populations</t>
    </r>
  </si>
  <si>
    <r>
      <t>Area 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</si>
  <si>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t>合計</t>
    </r>
    <r>
      <rPr>
        <sz val="8.5"/>
        <rFont val="Arial Narrow"/>
        <family val="2"/>
      </rPr>
      <t xml:space="preserve"> Total</t>
    </r>
  </si>
  <si>
    <r>
      <t>男</t>
    </r>
    <r>
      <rPr>
        <sz val="8.5"/>
        <rFont val="Arial Narrow"/>
        <family val="2"/>
      </rPr>
      <t xml:space="preserve"> Male</t>
    </r>
  </si>
  <si>
    <r>
      <t>女</t>
    </r>
    <r>
      <rPr>
        <sz val="8.5"/>
        <rFont val="Arial Narrow"/>
        <family val="2"/>
      </rPr>
      <t xml:space="preserve"> Female</t>
    </r>
  </si>
  <si>
    <r>
      <t xml:space="preserve">民國九十三年底
</t>
    </r>
    <r>
      <rPr>
        <sz val="9"/>
        <rFont val="Arial Narrow"/>
        <family val="2"/>
      </rPr>
      <t>End of 2004</t>
    </r>
  </si>
  <si>
    <r>
      <t>資料來源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：根據本府民政局</t>
    </r>
    <r>
      <rPr>
        <sz val="9"/>
        <rFont val="Arial Narrow"/>
        <family val="2"/>
      </rPr>
      <t>1222-01-01-2</t>
    </r>
    <r>
      <rPr>
        <sz val="9"/>
        <rFont val="超研澤中黑"/>
        <family val="3"/>
      </rPr>
      <t>。</t>
    </r>
  </si>
  <si>
    <t>Source:Bureau  of Civil Affairs 1222-01-01-2.</t>
  </si>
  <si>
    <t>年底別及
鄉鎮市別</t>
  </si>
  <si>
    <r>
      <t>面　　積</t>
    </r>
  </si>
  <si>
    <t>村里數</t>
  </si>
  <si>
    <t>鄰數</t>
  </si>
  <si>
    <t>戶量人／戶</t>
  </si>
  <si>
    <t>人口密度</t>
  </si>
  <si>
    <r>
      <t>現　住　戶　口</t>
    </r>
    <r>
      <rPr>
        <sz val="9"/>
        <rFont val="Arial Narrow"/>
        <family val="2"/>
      </rPr>
      <t xml:space="preserve">  </t>
    </r>
  </si>
  <si>
    <r>
      <t>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比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例</t>
    </r>
  </si>
  <si>
    <r>
      <t>(</t>
    </r>
    <r>
      <rPr>
        <sz val="9"/>
        <rFont val="華康粗圓體"/>
        <family val="3"/>
      </rPr>
      <t>平方公里</t>
    </r>
    <r>
      <rPr>
        <sz val="9"/>
        <rFont val="Arial Narrow"/>
        <family val="2"/>
      </rPr>
      <t>)</t>
    </r>
  </si>
  <si>
    <r>
      <t>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</si>
  <si>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t>人口數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</si>
  <si>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男／女</t>
    </r>
    <r>
      <rPr>
        <sz val="9"/>
        <rFont val="Arial Narrow"/>
        <family val="2"/>
      </rPr>
      <t>)*100</t>
    </r>
  </si>
  <si>
    <r>
      <t>表</t>
    </r>
    <r>
      <rPr>
        <sz val="12"/>
        <rFont val="Arial"/>
        <family val="2"/>
      </rPr>
      <t>2-1</t>
    </r>
    <r>
      <rPr>
        <sz val="12"/>
        <rFont val="華康粗圓體"/>
        <family val="3"/>
      </rPr>
      <t>、現住戶、人口密度及性比例</t>
    </r>
  </si>
  <si>
    <r>
      <t>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Density &amp; Sex Ratio</t>
    </r>
  </si>
  <si>
    <r>
      <t>年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及
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鎮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</si>
  <si>
    <t>遷　　　　　入　　　　　人　　　　　數</t>
  </si>
  <si>
    <t>合計</t>
  </si>
  <si>
    <t>自外國</t>
  </si>
  <si>
    <r>
      <t>自　他　省　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From Other Provinces(Cities)</t>
    </r>
  </si>
  <si>
    <t>自本省他縣市</t>
  </si>
  <si>
    <t>自本縣他鄉鎮市</t>
  </si>
  <si>
    <t>初設戶籍</t>
  </si>
  <si>
    <t>往外國</t>
  </si>
  <si>
    <r>
      <t>往他省市　</t>
    </r>
    <r>
      <rPr>
        <sz val="8.5"/>
        <rFont val="Arial Narrow"/>
        <family val="2"/>
      </rPr>
      <t>To  Other Provinces (Cities)</t>
    </r>
  </si>
  <si>
    <t>From Foreign Countries</t>
  </si>
  <si>
    <t>台北市</t>
  </si>
  <si>
    <t>高雄市</t>
  </si>
  <si>
    <t>福建省</t>
  </si>
  <si>
    <t>其他省市</t>
  </si>
  <si>
    <t>福建省</t>
  </si>
  <si>
    <t>Kaohsiung City</t>
  </si>
  <si>
    <t>Fuchien Prov.</t>
  </si>
  <si>
    <r>
      <t>民國八十五年底</t>
    </r>
    <r>
      <rPr>
        <sz val="8.5"/>
        <rFont val="Arial Narrow"/>
        <family val="2"/>
      </rPr>
      <t xml:space="preserve"> End of 1996</t>
    </r>
  </si>
  <si>
    <r>
      <t>民國八十六年底</t>
    </r>
    <r>
      <rPr>
        <sz val="8.5"/>
        <rFont val="Arial Narrow"/>
        <family val="2"/>
      </rPr>
      <t xml:space="preserve"> End of 1997</t>
    </r>
  </si>
  <si>
    <r>
      <t>民國八十八年底</t>
    </r>
    <r>
      <rPr>
        <sz val="8.5"/>
        <rFont val="Arial Narrow"/>
        <family val="2"/>
      </rPr>
      <t xml:space="preserve"> End of 1999</t>
    </r>
  </si>
  <si>
    <r>
      <t>民國八十九年底</t>
    </r>
    <r>
      <rPr>
        <sz val="8.5"/>
        <rFont val="Arial Narrow"/>
        <family val="2"/>
      </rPr>
      <t xml:space="preserve"> End of 2000</t>
    </r>
  </si>
  <si>
    <r>
      <t>民國九十一年底</t>
    </r>
    <r>
      <rPr>
        <sz val="8.5"/>
        <rFont val="Arial Narrow"/>
        <family val="2"/>
      </rPr>
      <t xml:space="preserve"> End of 2002</t>
    </r>
  </si>
  <si>
    <r>
      <t>民國九十二年底</t>
    </r>
    <r>
      <rPr>
        <sz val="8.5"/>
        <rFont val="Arial Narrow"/>
        <family val="2"/>
      </rPr>
      <t xml:space="preserve"> End of 2003</t>
    </r>
  </si>
  <si>
    <r>
      <t xml:space="preserve">  </t>
    </r>
    <r>
      <rPr>
        <sz val="8.5"/>
        <rFont val="華康粗圓體"/>
        <family val="3"/>
      </rPr>
      <t>桃園市</t>
    </r>
    <r>
      <rPr>
        <sz val="8.5"/>
        <rFont val="Arial Narrow"/>
        <family val="2"/>
      </rPr>
      <t xml:space="preserve"> Taoyuan City</t>
    </r>
  </si>
  <si>
    <r>
      <t xml:space="preserve">  </t>
    </r>
    <r>
      <rPr>
        <sz val="8.5"/>
        <rFont val="華康粗圓體"/>
        <family val="3"/>
      </rPr>
      <t>中壢市</t>
    </r>
    <r>
      <rPr>
        <sz val="8.5"/>
        <rFont val="Arial Narrow"/>
        <family val="2"/>
      </rPr>
      <t xml:space="preserve"> Jhongli City</t>
    </r>
  </si>
  <si>
    <t>－</t>
  </si>
  <si>
    <r>
      <t xml:space="preserve">  </t>
    </r>
    <r>
      <rPr>
        <sz val="8.5"/>
        <rFont val="華康粗圓體"/>
        <family val="3"/>
      </rPr>
      <t>平鎮市</t>
    </r>
    <r>
      <rPr>
        <sz val="8.5"/>
        <rFont val="Arial Narrow"/>
        <family val="2"/>
      </rPr>
      <t xml:space="preserve"> Pingjhen City</t>
    </r>
  </si>
  <si>
    <r>
      <t xml:space="preserve">  </t>
    </r>
    <r>
      <rPr>
        <sz val="8.5"/>
        <rFont val="華康粗圓體"/>
        <family val="3"/>
      </rPr>
      <t>八德市</t>
    </r>
    <r>
      <rPr>
        <sz val="8.5"/>
        <rFont val="Arial Narrow"/>
        <family val="2"/>
      </rPr>
      <t xml:space="preserve"> Bade City</t>
    </r>
  </si>
  <si>
    <r>
      <t xml:space="preserve">  </t>
    </r>
    <r>
      <rPr>
        <sz val="8.5"/>
        <rFont val="華康粗圓體"/>
        <family val="3"/>
      </rPr>
      <t>大溪鎮</t>
    </r>
    <r>
      <rPr>
        <sz val="8.5"/>
        <rFont val="Arial Narrow"/>
        <family val="2"/>
      </rPr>
      <t xml:space="preserve"> Dasi Township</t>
    </r>
  </si>
  <si>
    <r>
      <t xml:space="preserve">  </t>
    </r>
    <r>
      <rPr>
        <sz val="8.5"/>
        <rFont val="華康粗圓體"/>
        <family val="3"/>
      </rPr>
      <t>楊梅鎮</t>
    </r>
    <r>
      <rPr>
        <sz val="8.5"/>
        <rFont val="Arial Narrow"/>
        <family val="2"/>
      </rPr>
      <t xml:space="preserve"> Yangmei Towhship</t>
    </r>
  </si>
  <si>
    <r>
      <t xml:space="preserve">  </t>
    </r>
    <r>
      <rPr>
        <sz val="8.5"/>
        <rFont val="華康粗圓體"/>
        <family val="3"/>
      </rPr>
      <t>蘆竹鄉</t>
    </r>
    <r>
      <rPr>
        <sz val="8.5"/>
        <rFont val="Arial Narrow"/>
        <family val="2"/>
      </rPr>
      <t xml:space="preserve"> Lujhu Township</t>
    </r>
  </si>
  <si>
    <r>
      <t xml:space="preserve">  </t>
    </r>
    <r>
      <rPr>
        <sz val="8.5"/>
        <rFont val="華康粗圓體"/>
        <family val="3"/>
      </rPr>
      <t>大園鄉</t>
    </r>
    <r>
      <rPr>
        <sz val="8.5"/>
        <rFont val="Arial Narrow"/>
        <family val="2"/>
      </rPr>
      <t xml:space="preserve"> Dayuan Township</t>
    </r>
  </si>
  <si>
    <r>
      <t xml:space="preserve">  </t>
    </r>
    <r>
      <rPr>
        <sz val="8.5"/>
        <rFont val="華康粗圓體"/>
        <family val="3"/>
      </rPr>
      <t>龜山鄉</t>
    </r>
    <r>
      <rPr>
        <sz val="8.5"/>
        <rFont val="Arial Narrow"/>
        <family val="2"/>
      </rPr>
      <t xml:space="preserve"> Gueishan Township</t>
    </r>
  </si>
  <si>
    <r>
      <t xml:space="preserve">  </t>
    </r>
    <r>
      <rPr>
        <sz val="8.5"/>
        <rFont val="華康粗圓體"/>
        <family val="3"/>
      </rPr>
      <t>龍潭鄉</t>
    </r>
    <r>
      <rPr>
        <sz val="8.5"/>
        <rFont val="Arial Narrow"/>
        <family val="2"/>
      </rPr>
      <t xml:space="preserve"> Longtan Township</t>
    </r>
  </si>
  <si>
    <r>
      <t xml:space="preserve">  </t>
    </r>
    <r>
      <rPr>
        <sz val="8.5"/>
        <rFont val="華康粗圓體"/>
        <family val="3"/>
      </rPr>
      <t>新屋鄉</t>
    </r>
    <r>
      <rPr>
        <sz val="8.5"/>
        <rFont val="Arial Narrow"/>
        <family val="2"/>
      </rPr>
      <t xml:space="preserve"> Sinwu Township</t>
    </r>
  </si>
  <si>
    <r>
      <t xml:space="preserve">  </t>
    </r>
    <r>
      <rPr>
        <sz val="8.5"/>
        <rFont val="華康粗圓體"/>
        <family val="3"/>
      </rPr>
      <t>觀音鄉</t>
    </r>
    <r>
      <rPr>
        <sz val="8.5"/>
        <rFont val="Arial Narrow"/>
        <family val="2"/>
      </rPr>
      <t xml:space="preserve"> Guanyin Township</t>
    </r>
  </si>
  <si>
    <r>
      <t xml:space="preserve">  </t>
    </r>
    <r>
      <rPr>
        <sz val="8.5"/>
        <rFont val="華康粗圓體"/>
        <family val="3"/>
      </rPr>
      <t>復興鄉</t>
    </r>
    <r>
      <rPr>
        <sz val="8.5"/>
        <rFont val="Arial Narrow"/>
        <family val="2"/>
      </rPr>
      <t xml:space="preserve"> Fusing Township</t>
    </r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</si>
  <si>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、戶　籍　動　態</t>
    </r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</si>
  <si>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</t>
    </r>
  </si>
  <si>
    <r>
      <t>資料來源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：根據本府民政局</t>
    </r>
    <r>
      <rPr>
        <sz val="8.5"/>
        <rFont val="Arial Narrow"/>
        <family val="2"/>
      </rPr>
      <t>1221-00-01-2</t>
    </r>
    <r>
      <rPr>
        <sz val="8.5"/>
        <rFont val="超研澤中黑"/>
        <family val="3"/>
      </rPr>
      <t>。</t>
    </r>
  </si>
  <si>
    <t>單位：人</t>
  </si>
  <si>
    <r>
      <t>年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及
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鎮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</si>
  <si>
    <r>
      <t>遷　　出　　人　　數　　</t>
    </r>
    <r>
      <rPr>
        <sz val="8.5"/>
        <rFont val="Arial Narrow"/>
        <family val="2"/>
      </rPr>
      <t>Num. of Emigrants</t>
    </r>
  </si>
  <si>
    <r>
      <t xml:space="preserve">同一鄉鎮市內之
住址變更人數
</t>
    </r>
    <r>
      <rPr>
        <sz val="8.5"/>
        <rFont val="Arial Narrow"/>
        <family val="2"/>
      </rPr>
      <t>Change Residence</t>
    </r>
  </si>
  <si>
    <r>
      <t>出生人數</t>
    </r>
    <r>
      <rPr>
        <sz val="8.5"/>
        <rFont val="Arial Narrow"/>
        <family val="2"/>
      </rPr>
      <t xml:space="preserve">  Num. of  Birth</t>
    </r>
  </si>
  <si>
    <r>
      <t xml:space="preserve">粗出生率
</t>
    </r>
    <r>
      <rPr>
        <sz val="8.5"/>
        <rFont val="Arial Narrow"/>
        <family val="2"/>
      </rPr>
      <t>(%</t>
    </r>
    <r>
      <rPr>
        <sz val="4.5"/>
        <rFont val="Arial Narrow"/>
        <family val="2"/>
      </rPr>
      <t>0</t>
    </r>
    <r>
      <rPr>
        <sz val="8.5"/>
        <rFont val="Arial Narrow"/>
        <family val="2"/>
      </rPr>
      <t>)</t>
    </r>
  </si>
  <si>
    <r>
      <t>死亡人數</t>
    </r>
    <r>
      <rPr>
        <sz val="8.5"/>
        <rFont val="Arial Narrow"/>
        <family val="2"/>
      </rPr>
      <t xml:space="preserve">  Num. of  Death</t>
    </r>
  </si>
  <si>
    <r>
      <t xml:space="preserve">粗死亡率
</t>
    </r>
    <r>
      <rPr>
        <sz val="8.5"/>
        <rFont val="Arial Narrow"/>
        <family val="2"/>
      </rPr>
      <t>(%</t>
    </r>
    <r>
      <rPr>
        <sz val="4.5"/>
        <rFont val="Arial Narrow"/>
        <family val="2"/>
      </rPr>
      <t>0</t>
    </r>
    <r>
      <rPr>
        <sz val="8.5"/>
        <rFont val="Arial Narrow"/>
        <family val="2"/>
      </rPr>
      <t>)</t>
    </r>
  </si>
  <si>
    <r>
      <t xml:space="preserve">結婚
</t>
    </r>
    <r>
      <rPr>
        <sz val="8.5"/>
        <rFont val="Arial Narrow"/>
        <family val="2"/>
      </rPr>
      <t>Married</t>
    </r>
  </si>
  <si>
    <r>
      <t xml:space="preserve">離婚
</t>
    </r>
    <r>
      <rPr>
        <sz val="8.5"/>
        <rFont val="Arial Narrow"/>
        <family val="2"/>
      </rPr>
      <t>Divorce</t>
    </r>
  </si>
  <si>
    <t>往本省他縣市</t>
  </si>
  <si>
    <t>往本縣他鄉鎮市</t>
  </si>
  <si>
    <t>註銷戶籍</t>
  </si>
  <si>
    <t>其他</t>
  </si>
  <si>
    <t>合計</t>
  </si>
  <si>
    <t>男</t>
  </si>
  <si>
    <t>女</t>
  </si>
  <si>
    <t>遷　入</t>
  </si>
  <si>
    <t>遷　出</t>
  </si>
  <si>
    <t>Crude Birth Rate</t>
  </si>
  <si>
    <t>Crude Death Rate</t>
  </si>
  <si>
    <r>
      <t>對數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對</t>
    </r>
    <r>
      <rPr>
        <sz val="8.5"/>
        <rFont val="Arial Narrow"/>
        <family val="2"/>
      </rPr>
      <t>)
Couple</t>
    </r>
  </si>
  <si>
    <r>
      <t>率</t>
    </r>
    <r>
      <rPr>
        <sz val="8.5"/>
        <rFont val="Arial Narrow"/>
        <family val="2"/>
      </rPr>
      <t>(%</t>
    </r>
    <r>
      <rPr>
        <sz val="4.5"/>
        <rFont val="Arial Narrow"/>
        <family val="2"/>
      </rPr>
      <t>0</t>
    </r>
    <r>
      <rPr>
        <sz val="8.5"/>
        <rFont val="Arial Narrow"/>
        <family val="2"/>
      </rPr>
      <t>)
Rate</t>
    </r>
  </si>
  <si>
    <t>Year &amp; District</t>
  </si>
  <si>
    <t>Immigrant</t>
  </si>
  <si>
    <t>Emigrant</t>
  </si>
  <si>
    <t>Total</t>
  </si>
  <si>
    <t>Male</t>
  </si>
  <si>
    <t>Female</t>
  </si>
  <si>
    <r>
      <t>民國九十二年底</t>
    </r>
    <r>
      <rPr>
        <sz val="8.5"/>
        <rFont val="Arial Narrow"/>
        <family val="2"/>
      </rPr>
      <t xml:space="preserve"> End of 2003</t>
    </r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</si>
  <si>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、戶籍動態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 xml:space="preserve">) </t>
    </r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</si>
  <si>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 (Cont.1)</t>
    </r>
  </si>
  <si>
    <r>
      <t>附註：粗出生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死亡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率</t>
    </r>
    <r>
      <rPr>
        <sz val="8.5"/>
        <rFont val="Arial Narrow"/>
        <family val="2"/>
      </rPr>
      <t>=</t>
    </r>
    <r>
      <rPr>
        <sz val="8.5"/>
        <rFont val="超研澤中黑"/>
        <family val="3"/>
      </rPr>
      <t>出生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死亡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人口數</t>
    </r>
    <r>
      <rPr>
        <sz val="8.5"/>
        <rFont val="Arial Narrow"/>
        <family val="2"/>
      </rPr>
      <t>/</t>
    </r>
    <r>
      <rPr>
        <sz val="8.5"/>
        <rFont val="超研澤中黑"/>
        <family val="3"/>
      </rPr>
      <t>年中人口數</t>
    </r>
    <r>
      <rPr>
        <sz val="8.5"/>
        <rFont val="Arial Narrow"/>
        <family val="2"/>
      </rPr>
      <t>*1000</t>
    </r>
  </si>
  <si>
    <r>
      <t>　　　結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離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婚率</t>
    </r>
    <r>
      <rPr>
        <sz val="8.5"/>
        <rFont val="Arial Narrow"/>
        <family val="2"/>
      </rPr>
      <t>=</t>
    </r>
    <r>
      <rPr>
        <sz val="8.5"/>
        <rFont val="超研澤中黑"/>
        <family val="3"/>
      </rPr>
      <t>結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離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婚對數</t>
    </r>
    <r>
      <rPr>
        <sz val="8.5"/>
        <rFont val="Arial Narrow"/>
        <family val="2"/>
      </rPr>
      <t>/</t>
    </r>
    <r>
      <rPr>
        <sz val="8.5"/>
        <rFont val="超研澤中黑"/>
        <family val="3"/>
      </rPr>
      <t>年中人口數</t>
    </r>
    <r>
      <rPr>
        <sz val="8.5"/>
        <rFont val="Arial Narrow"/>
        <family val="2"/>
      </rPr>
      <t>*1000</t>
    </r>
  </si>
  <si>
    <r>
      <t>備註：增加粗出生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死亡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率及結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離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婚率等欄位</t>
    </r>
  </si>
  <si>
    <r>
      <t>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</si>
  <si>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t>Population</t>
  </si>
  <si>
    <t>年底別</t>
  </si>
  <si>
    <t>性別</t>
  </si>
  <si>
    <t>全年齡</t>
  </si>
  <si>
    <r>
      <t>年　齡　分　配　</t>
    </r>
    <r>
      <rPr>
        <sz val="9"/>
        <rFont val="Arial Narrow"/>
        <family val="2"/>
      </rPr>
      <t>Age Distribution</t>
    </r>
  </si>
  <si>
    <r>
      <t>民國九十二年底</t>
    </r>
    <r>
      <rPr>
        <sz val="9"/>
        <rFont val="Arial Narrow"/>
        <family val="2"/>
      </rPr>
      <t xml:space="preserve"> End of 2003</t>
    </r>
  </si>
  <si>
    <r>
      <t>附註：扶老比</t>
    </r>
    <r>
      <rPr>
        <sz val="9"/>
        <rFont val="Arial Narrow"/>
        <family val="2"/>
      </rPr>
      <t>=65</t>
    </r>
    <r>
      <rPr>
        <sz val="9"/>
        <rFont val="華康粗圓體"/>
        <family val="3"/>
      </rPr>
      <t>歲以上年底人口數</t>
    </r>
    <r>
      <rPr>
        <sz val="9"/>
        <rFont val="Arial Narrow"/>
        <family val="2"/>
      </rPr>
      <t>/15-64</t>
    </r>
    <r>
      <rPr>
        <sz val="9"/>
        <rFont val="華康粗圓體"/>
        <family val="3"/>
      </rPr>
      <t>歲年底人口數</t>
    </r>
    <r>
      <rPr>
        <sz val="9"/>
        <rFont val="Arial Narrow"/>
        <family val="2"/>
      </rPr>
      <t>*100</t>
    </r>
  </si>
  <si>
    <r>
      <t>　　　扶幼比</t>
    </r>
    <r>
      <rPr>
        <sz val="9"/>
        <rFont val="Arial Narrow"/>
        <family val="2"/>
      </rPr>
      <t>=0-14</t>
    </r>
    <r>
      <rPr>
        <sz val="9"/>
        <rFont val="華康粗圓體"/>
        <family val="3"/>
      </rPr>
      <t>歲年底人口數</t>
    </r>
    <r>
      <rPr>
        <sz val="9"/>
        <rFont val="Arial Narrow"/>
        <family val="2"/>
      </rPr>
      <t>/15-64</t>
    </r>
    <r>
      <rPr>
        <sz val="9"/>
        <rFont val="華康粗圓體"/>
        <family val="3"/>
      </rPr>
      <t>歲年底人口數</t>
    </r>
    <r>
      <rPr>
        <sz val="9"/>
        <rFont val="Arial Narrow"/>
        <family val="2"/>
      </rPr>
      <t>*100</t>
    </r>
  </si>
  <si>
    <r>
      <t>　　　扶養比</t>
    </r>
    <r>
      <rPr>
        <sz val="9"/>
        <rFont val="Arial Narrow"/>
        <family val="2"/>
      </rPr>
      <t>=(0-14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>+65</t>
    </r>
    <r>
      <rPr>
        <sz val="9"/>
        <rFont val="華康粗圓體"/>
        <family val="3"/>
      </rPr>
      <t>歲以上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年底人口數</t>
    </r>
    <r>
      <rPr>
        <sz val="9"/>
        <rFont val="Arial Narrow"/>
        <family val="2"/>
      </rPr>
      <t>/15-64</t>
    </r>
    <r>
      <rPr>
        <sz val="9"/>
        <rFont val="華康粗圓體"/>
        <family val="3"/>
      </rPr>
      <t>歲年底人口數</t>
    </r>
    <r>
      <rPr>
        <sz val="9"/>
        <rFont val="Arial Narrow"/>
        <family val="2"/>
      </rPr>
      <t>*100</t>
    </r>
  </si>
  <si>
    <r>
      <t>年底別及鄉鎮市別</t>
    </r>
    <r>
      <rPr>
        <sz val="9"/>
        <rFont val="Arial Narrow"/>
        <family val="2"/>
      </rPr>
      <t xml:space="preserve"> 
End of Year &amp; District</t>
    </r>
  </si>
  <si>
    <r>
      <t xml:space="preserve">扶老比
</t>
    </r>
    <r>
      <rPr>
        <sz val="9"/>
        <rFont val="Arial Narrow"/>
        <family val="2"/>
      </rPr>
      <t>Elderly Dependency Radio</t>
    </r>
  </si>
  <si>
    <r>
      <t xml:space="preserve">扶幼比
</t>
    </r>
    <r>
      <rPr>
        <sz val="9"/>
        <rFont val="Arial Narrow"/>
        <family val="2"/>
      </rPr>
      <t>Child Dependency Radio</t>
    </r>
  </si>
  <si>
    <r>
      <t xml:space="preserve">扶養比
</t>
    </r>
    <r>
      <rPr>
        <sz val="9"/>
        <rFont val="Arial Narrow"/>
        <family val="2"/>
      </rPr>
      <t>Dependency  Ratio</t>
    </r>
  </si>
  <si>
    <r>
      <t>0-14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0-14Years</t>
    </r>
  </si>
  <si>
    <r>
      <t>15-64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15-64Years</t>
    </r>
  </si>
  <si>
    <r>
      <t>65</t>
    </r>
    <r>
      <rPr>
        <sz val="9"/>
        <rFont val="華康粗圓體"/>
        <family val="3"/>
      </rPr>
      <t xml:space="preserve">歲以上
</t>
    </r>
    <r>
      <rPr>
        <sz val="9"/>
        <rFont val="Arial Narrow"/>
        <family val="2"/>
      </rPr>
      <t>65  Years of Age and Over</t>
    </r>
  </si>
  <si>
    <r>
      <t>民國八十八年底</t>
    </r>
    <r>
      <rPr>
        <sz val="9"/>
        <rFont val="Arial Narrow"/>
        <family val="2"/>
      </rPr>
      <t xml:space="preserve"> End of 1999</t>
    </r>
  </si>
  <si>
    <r>
      <t>民國八十九年底</t>
    </r>
    <r>
      <rPr>
        <sz val="9"/>
        <rFont val="Arial Narrow"/>
        <family val="2"/>
      </rPr>
      <t xml:space="preserve"> End of 2000</t>
    </r>
  </si>
  <si>
    <r>
      <t>民國九十一年底</t>
    </r>
    <r>
      <rPr>
        <sz val="9"/>
        <rFont val="Arial Narrow"/>
        <family val="2"/>
      </rPr>
      <t xml:space="preserve"> End of 2002</t>
    </r>
  </si>
  <si>
    <r>
      <t>桃園市</t>
    </r>
    <r>
      <rPr>
        <sz val="9"/>
        <rFont val="Arial Narrow"/>
        <family val="2"/>
      </rPr>
      <t xml:space="preserve"> Taoyuan City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</si>
  <si>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</si>
  <si>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</si>
  <si>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</si>
  <si>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r>
      <t>大溪鎮</t>
    </r>
    <r>
      <rPr>
        <sz val="9"/>
        <rFont val="Arial Narrow"/>
        <family val="2"/>
      </rPr>
      <t xml:space="preserve"> Dasi Township</t>
    </r>
  </si>
  <si>
    <r>
      <t>楊梅鎮</t>
    </r>
    <r>
      <rPr>
        <sz val="9"/>
        <rFont val="Arial Narrow"/>
        <family val="2"/>
      </rPr>
      <t xml:space="preserve"> Yangmei Towhship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</si>
  <si>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</si>
  <si>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</si>
  <si>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</si>
  <si>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</si>
  <si>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</si>
  <si>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</si>
  <si>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</si>
  <si>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t>Population</t>
  </si>
  <si>
    <r>
      <t>資料來源：根據本府民政局</t>
    </r>
    <r>
      <rPr>
        <sz val="8"/>
        <rFont val="Arial Narrow"/>
        <family val="2"/>
      </rPr>
      <t>1511-00-01-2</t>
    </r>
    <r>
      <rPr>
        <sz val="8"/>
        <rFont val="超研澤中黑"/>
        <family val="3"/>
      </rPr>
      <t>。</t>
    </r>
  </si>
  <si>
    <r>
      <t>說　　明：</t>
    </r>
    <r>
      <rPr>
        <sz val="8"/>
        <rFont val="Arial Narrow"/>
        <family val="2"/>
      </rPr>
      <t>(1)</t>
    </r>
    <r>
      <rPr>
        <sz val="8"/>
        <rFont val="超研澤中黑"/>
        <family val="3"/>
      </rPr>
      <t>年齡組別分</t>
    </r>
    <r>
      <rPr>
        <sz val="8"/>
        <rFont val="Arial Narrow"/>
        <family val="2"/>
      </rPr>
      <t>6-11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12-14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15-19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20-24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25-29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30-34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35-39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40-44</t>
    </r>
    <r>
      <rPr>
        <sz val="8"/>
        <rFont val="超研澤中黑"/>
        <family val="3"/>
      </rPr>
      <t>歲、</t>
    </r>
  </si>
  <si>
    <r>
      <t>　　　　　　</t>
    </r>
    <r>
      <rPr>
        <sz val="8"/>
        <rFont val="Arial Narrow"/>
        <family val="2"/>
      </rPr>
      <t>45-49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50-54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55-59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60-64</t>
    </r>
    <r>
      <rPr>
        <sz val="8"/>
        <rFont val="超研澤中黑"/>
        <family val="3"/>
      </rPr>
      <t>歲、</t>
    </r>
    <r>
      <rPr>
        <sz val="8"/>
        <rFont val="Arial Narrow"/>
        <family val="2"/>
      </rPr>
      <t>65</t>
    </r>
    <r>
      <rPr>
        <sz val="8"/>
        <rFont val="超研澤中黑"/>
        <family val="3"/>
      </rPr>
      <t>歲以上，各組再分計、男、女。</t>
    </r>
  </si>
  <si>
    <r>
      <t>　　　　　</t>
    </r>
    <r>
      <rPr>
        <sz val="8"/>
        <rFont val="Arial Narrow"/>
        <family val="2"/>
      </rPr>
      <t>(2)</t>
    </r>
    <r>
      <rPr>
        <sz val="8"/>
        <rFont val="超研澤中黑"/>
        <family val="3"/>
      </rPr>
      <t>八十二年以前之資料係根據內政部經濟活動調查統計，八十三年以後係根據戶籍登記資料統計。</t>
    </r>
  </si>
  <si>
    <t>五年制</t>
  </si>
  <si>
    <t>End of Year &amp; Range of Age</t>
  </si>
  <si>
    <t>Grand Total</t>
  </si>
  <si>
    <t>肄業</t>
  </si>
  <si>
    <r>
      <t>後二年</t>
    </r>
    <r>
      <rPr>
        <sz val="7.5"/>
        <rFont val="Arial Narrow"/>
        <family val="2"/>
      </rPr>
      <t xml:space="preserve">
last 2 Years</t>
    </r>
  </si>
  <si>
    <r>
      <t>前三年</t>
    </r>
    <r>
      <rPr>
        <sz val="7.5"/>
        <rFont val="Arial Narrow"/>
        <family val="2"/>
      </rPr>
      <t xml:space="preserve">
First 3 Years</t>
    </r>
  </si>
  <si>
    <r>
      <t>高　　　中</t>
    </r>
    <r>
      <rPr>
        <sz val="7.5"/>
        <rFont val="Arial Narrow"/>
        <family val="2"/>
      </rPr>
      <t xml:space="preserve">
Senior  High School
</t>
    </r>
  </si>
  <si>
    <r>
      <t>國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初</t>
    </r>
    <r>
      <rPr>
        <sz val="8"/>
        <rFont val="Arial Narrow"/>
        <family val="2"/>
      </rPr>
      <t xml:space="preserve">)  </t>
    </r>
    <r>
      <rPr>
        <sz val="8"/>
        <rFont val="華康粗圓體"/>
        <family val="3"/>
      </rPr>
      <t>中</t>
    </r>
    <r>
      <rPr>
        <sz val="7.5"/>
        <rFont val="Arial Narrow"/>
        <family val="2"/>
      </rPr>
      <t xml:space="preserve">
Junior High  School
</t>
    </r>
  </si>
  <si>
    <r>
      <t>初　　　職</t>
    </r>
    <r>
      <rPr>
        <sz val="7.5"/>
        <rFont val="Arial Narrow"/>
        <family val="2"/>
      </rPr>
      <t xml:space="preserve">
Junior Vocational School</t>
    </r>
  </si>
  <si>
    <r>
      <t>小　　　學</t>
    </r>
    <r>
      <rPr>
        <sz val="7.5"/>
        <rFont val="Arial Narrow"/>
        <family val="2"/>
      </rPr>
      <t xml:space="preserve">
Elementary School
</t>
    </r>
  </si>
  <si>
    <t>End of Year &amp;
 Range of Age</t>
  </si>
  <si>
    <r>
      <t xml:space="preserve">民國八十八年底
</t>
    </r>
    <r>
      <rPr>
        <sz val="7"/>
        <rFont val="Arial Narrow"/>
        <family val="2"/>
      </rPr>
      <t>End of 1999</t>
    </r>
  </si>
  <si>
    <r>
      <t>計</t>
    </r>
    <r>
      <rPr>
        <sz val="7"/>
        <color indexed="8"/>
        <rFont val="Arial Narrow"/>
        <family val="2"/>
      </rPr>
      <t>Total</t>
    </r>
  </si>
  <si>
    <r>
      <t>女</t>
    </r>
    <r>
      <rPr>
        <sz val="7"/>
        <color indexed="8"/>
        <rFont val="Arial Narrow"/>
        <family val="2"/>
      </rPr>
      <t>Female</t>
    </r>
  </si>
  <si>
    <r>
      <t xml:space="preserve">民國八十九年底
</t>
    </r>
    <r>
      <rPr>
        <sz val="7"/>
        <rFont val="Arial Narrow"/>
        <family val="2"/>
      </rPr>
      <t>End of 2000</t>
    </r>
  </si>
  <si>
    <r>
      <t xml:space="preserve">民國九　十年底
</t>
    </r>
    <r>
      <rPr>
        <sz val="7"/>
        <rFont val="Arial Narrow"/>
        <family val="2"/>
      </rPr>
      <t>End of 2001</t>
    </r>
  </si>
  <si>
    <r>
      <t xml:space="preserve">民國九十一年底
</t>
    </r>
    <r>
      <rPr>
        <sz val="7"/>
        <rFont val="Arial Narrow"/>
        <family val="2"/>
      </rPr>
      <t>End of 2002</t>
    </r>
  </si>
  <si>
    <r>
      <t xml:space="preserve">民國九十二年底
</t>
    </r>
    <r>
      <rPr>
        <sz val="7"/>
        <rFont val="Arial Narrow"/>
        <family val="2"/>
      </rPr>
      <t>End of 2003</t>
    </r>
  </si>
  <si>
    <r>
      <t xml:space="preserve">民國九十三年底
</t>
    </r>
    <r>
      <rPr>
        <sz val="7"/>
        <rFont val="Arial Narrow"/>
        <family val="2"/>
      </rPr>
      <t>End of 2004</t>
    </r>
  </si>
  <si>
    <t>Grand Total</t>
  </si>
  <si>
    <t>肄業</t>
  </si>
  <si>
    <r>
      <t xml:space="preserve">後二年
</t>
    </r>
    <r>
      <rPr>
        <sz val="7"/>
        <rFont val="Arial Narrow"/>
        <family val="2"/>
      </rPr>
      <t>last 2 Years</t>
    </r>
  </si>
  <si>
    <r>
      <t xml:space="preserve">前三年
</t>
    </r>
    <r>
      <rPr>
        <sz val="7"/>
        <rFont val="Arial Narrow"/>
        <family val="2"/>
      </rPr>
      <t>First 3 Years</t>
    </r>
  </si>
  <si>
    <t>Attended</t>
  </si>
  <si>
    <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獨立學院</t>
    </r>
    <r>
      <rPr>
        <sz val="7"/>
        <rFont val="Arial Narrow"/>
        <family val="2"/>
      </rPr>
      <t>)
University    (College)</t>
    </r>
  </si>
  <si>
    <r>
      <t>國</t>
    </r>
    <r>
      <rPr>
        <sz val="7"/>
        <rFont val="Arial Narrow"/>
        <family val="2"/>
      </rPr>
      <t xml:space="preserve">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華康粗圓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</si>
  <si>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t>計</t>
    </r>
    <r>
      <rPr>
        <sz val="7"/>
        <rFont val="Arial Narrow"/>
        <family val="2"/>
      </rPr>
      <t>Total</t>
    </r>
  </si>
  <si>
    <r>
      <t>男</t>
    </r>
    <r>
      <rPr>
        <sz val="7"/>
        <rFont val="Arial Narrow"/>
        <family val="2"/>
      </rPr>
      <t>Male</t>
    </r>
  </si>
  <si>
    <r>
      <t>女</t>
    </r>
    <r>
      <rPr>
        <sz val="7"/>
        <rFont val="Arial Narrow"/>
        <family val="2"/>
      </rPr>
      <t>Female</t>
    </r>
  </si>
  <si>
    <t>－</t>
  </si>
  <si>
    <r>
      <t>15</t>
    </r>
    <r>
      <rPr>
        <sz val="7"/>
        <rFont val="華康粗圓體"/>
        <family val="3"/>
      </rPr>
      <t>－</t>
    </r>
    <r>
      <rPr>
        <sz val="7"/>
        <rFont val="Arial Narrow"/>
        <family val="2"/>
      </rPr>
      <t>19</t>
    </r>
  </si>
  <si>
    <r>
      <t>女</t>
    </r>
    <r>
      <rPr>
        <sz val="7"/>
        <color indexed="8"/>
        <rFont val="Arial Narrow"/>
        <family val="2"/>
      </rPr>
      <t>Female</t>
    </r>
  </si>
  <si>
    <r>
      <t>計</t>
    </r>
    <r>
      <rPr>
        <sz val="7"/>
        <color indexed="8"/>
        <rFont val="Arial Narrow"/>
        <family val="2"/>
      </rPr>
      <t>Total</t>
    </r>
  </si>
  <si>
    <r>
      <t>20</t>
    </r>
    <r>
      <rPr>
        <sz val="7"/>
        <rFont val="華康粗圓體"/>
        <family val="3"/>
      </rPr>
      <t>－</t>
    </r>
    <r>
      <rPr>
        <sz val="7"/>
        <rFont val="Arial Narrow"/>
        <family val="2"/>
      </rPr>
      <t>24</t>
    </r>
  </si>
  <si>
    <r>
      <t>25</t>
    </r>
    <r>
      <rPr>
        <sz val="7"/>
        <rFont val="華康粗圓體"/>
        <family val="3"/>
      </rPr>
      <t>－</t>
    </r>
    <r>
      <rPr>
        <sz val="7"/>
        <rFont val="Arial Narrow"/>
        <family val="2"/>
      </rPr>
      <t>29</t>
    </r>
  </si>
  <si>
    <r>
      <t>30</t>
    </r>
    <r>
      <rPr>
        <sz val="7"/>
        <rFont val="華康粗圓體"/>
        <family val="3"/>
      </rPr>
      <t>－</t>
    </r>
    <r>
      <rPr>
        <sz val="7"/>
        <rFont val="Arial Narrow"/>
        <family val="2"/>
      </rPr>
      <t>34</t>
    </r>
  </si>
  <si>
    <r>
      <t>35</t>
    </r>
    <r>
      <rPr>
        <sz val="7"/>
        <rFont val="華康粗圓體"/>
        <family val="3"/>
      </rPr>
      <t>－</t>
    </r>
    <r>
      <rPr>
        <sz val="7"/>
        <rFont val="Arial Narrow"/>
        <family val="2"/>
      </rPr>
      <t>39</t>
    </r>
  </si>
  <si>
    <r>
      <t>40</t>
    </r>
    <r>
      <rPr>
        <sz val="7"/>
        <rFont val="華康粗圓體"/>
        <family val="3"/>
      </rPr>
      <t>－</t>
    </r>
    <r>
      <rPr>
        <sz val="7"/>
        <rFont val="Arial Narrow"/>
        <family val="2"/>
      </rPr>
      <t>44</t>
    </r>
  </si>
  <si>
    <r>
      <t>45</t>
    </r>
    <r>
      <rPr>
        <sz val="7"/>
        <rFont val="華康粗圓體"/>
        <family val="3"/>
      </rPr>
      <t>－</t>
    </r>
    <r>
      <rPr>
        <sz val="7"/>
        <rFont val="Arial Narrow"/>
        <family val="2"/>
      </rPr>
      <t>49</t>
    </r>
  </si>
  <si>
    <r>
      <t>50</t>
    </r>
    <r>
      <rPr>
        <sz val="7"/>
        <rFont val="華康粗圓體"/>
        <family val="3"/>
      </rPr>
      <t>－</t>
    </r>
    <r>
      <rPr>
        <sz val="7"/>
        <rFont val="Arial Narrow"/>
        <family val="2"/>
      </rPr>
      <t>54</t>
    </r>
  </si>
  <si>
    <r>
      <t>55</t>
    </r>
    <r>
      <rPr>
        <sz val="7"/>
        <rFont val="華康粗圓體"/>
        <family val="3"/>
      </rPr>
      <t>－</t>
    </r>
    <r>
      <rPr>
        <sz val="7"/>
        <rFont val="Arial Narrow"/>
        <family val="2"/>
      </rPr>
      <t>59</t>
    </r>
  </si>
  <si>
    <r>
      <t>60</t>
    </r>
    <r>
      <rPr>
        <sz val="7"/>
        <rFont val="華康粗圓體"/>
        <family val="3"/>
      </rPr>
      <t>－</t>
    </r>
    <r>
      <rPr>
        <sz val="7"/>
        <rFont val="Arial Narrow"/>
        <family val="2"/>
      </rPr>
      <t>64</t>
    </r>
  </si>
  <si>
    <t>Population</t>
  </si>
  <si>
    <t>識字者</t>
  </si>
  <si>
    <t>年底及年齡組別</t>
  </si>
  <si>
    <t>性別</t>
  </si>
  <si>
    <t>總　計</t>
  </si>
  <si>
    <t>共　計</t>
  </si>
  <si>
    <r>
      <t xml:space="preserve">研究所
</t>
    </r>
    <r>
      <rPr>
        <sz val="7"/>
        <rFont val="Arial Narrow"/>
        <family val="2"/>
      </rPr>
      <t>Graduate  School</t>
    </r>
  </si>
  <si>
    <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獨立學院</t>
    </r>
    <r>
      <rPr>
        <sz val="7"/>
        <rFont val="Arial Narrow"/>
        <family val="2"/>
      </rPr>
      <t>)
University    (College)</t>
    </r>
  </si>
  <si>
    <t>專　　科</t>
  </si>
  <si>
    <t>Junior College</t>
  </si>
  <si>
    <r>
      <t xml:space="preserve">高　　　中
</t>
    </r>
    <r>
      <rPr>
        <sz val="7"/>
        <rFont val="Arial Narrow"/>
        <family val="2"/>
      </rPr>
      <t>Senior  High School</t>
    </r>
  </si>
  <si>
    <r>
      <t xml:space="preserve">高　　　職
</t>
    </r>
    <r>
      <rPr>
        <sz val="7"/>
        <rFont val="Arial Narrow"/>
        <family val="2"/>
      </rPr>
      <t xml:space="preserve"> Senior Vocational School</t>
    </r>
  </si>
  <si>
    <r>
      <t>國</t>
    </r>
    <r>
      <rPr>
        <sz val="7"/>
        <rFont val="Arial Narrow"/>
        <family val="2"/>
      </rPr>
      <t xml:space="preserve">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華康粗圓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</si>
  <si>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t xml:space="preserve">初　　　職
</t>
    </r>
    <r>
      <rPr>
        <sz val="7"/>
        <rFont val="Arial Narrow"/>
        <family val="2"/>
      </rPr>
      <t>Junior Vocational School</t>
    </r>
  </si>
  <si>
    <r>
      <t xml:space="preserve">小　　　學
</t>
    </r>
    <r>
      <rPr>
        <sz val="7"/>
        <rFont val="Arial Narrow"/>
        <family val="2"/>
      </rPr>
      <t>Elementary School</t>
    </r>
  </si>
  <si>
    <r>
      <t xml:space="preserve">二、三年制
</t>
    </r>
    <r>
      <rPr>
        <sz val="7"/>
        <rFont val="Arial Narrow"/>
        <family val="2"/>
      </rPr>
      <t>2,3 Years System</t>
    </r>
  </si>
  <si>
    <t>五年制</t>
  </si>
  <si>
    <t>不識
字者</t>
  </si>
  <si>
    <t>不識
字者</t>
  </si>
  <si>
    <t>自修</t>
  </si>
  <si>
    <t>民國九十三年底 End of 2004</t>
  </si>
  <si>
    <r>
      <t>民國九十四年底</t>
    </r>
    <r>
      <rPr>
        <sz val="9"/>
        <rFont val="Arial Narrow"/>
        <family val="2"/>
      </rPr>
      <t xml:space="preserve"> End of 2005</t>
    </r>
  </si>
  <si>
    <r>
      <t xml:space="preserve">民國九十三年底
</t>
    </r>
    <r>
      <rPr>
        <sz val="8.5"/>
        <rFont val="Arial Narrow"/>
        <family val="2"/>
      </rPr>
      <t>End of 2004</t>
    </r>
  </si>
  <si>
    <r>
      <t xml:space="preserve">民國九十四年底
</t>
    </r>
    <r>
      <rPr>
        <sz val="8.5"/>
        <rFont val="Arial Narrow"/>
        <family val="2"/>
      </rPr>
      <t>End of 2005</t>
    </r>
  </si>
  <si>
    <t>民國八十七年底 End of 1998</t>
  </si>
  <si>
    <t>民國九　十年底 End of 2001</t>
  </si>
  <si>
    <r>
      <t>民國九十四年底</t>
    </r>
    <r>
      <rPr>
        <sz val="9"/>
        <rFont val="Arial Narrow"/>
        <family val="2"/>
      </rPr>
      <t xml:space="preserve"> End of 2005</t>
    </r>
  </si>
  <si>
    <r>
      <t>民國八十七年底</t>
    </r>
    <r>
      <rPr>
        <sz val="8.5"/>
        <rFont val="Arial Narrow"/>
        <family val="2"/>
      </rPr>
      <t xml:space="preserve"> End of 1998</t>
    </r>
  </si>
  <si>
    <r>
      <t>民國九</t>
    </r>
    <r>
      <rPr>
        <sz val="8.5"/>
        <rFont val="Arial Narrow"/>
        <family val="2"/>
      </rPr>
      <t xml:space="preserve">    </t>
    </r>
    <r>
      <rPr>
        <sz val="8.5"/>
        <rFont val="華康粗圓體"/>
        <family val="3"/>
      </rPr>
      <t>十年底</t>
    </r>
    <r>
      <rPr>
        <sz val="8.5"/>
        <rFont val="Arial Narrow"/>
        <family val="2"/>
      </rPr>
      <t xml:space="preserve"> End of 2001</t>
    </r>
  </si>
  <si>
    <r>
      <t>民國九十四年底</t>
    </r>
    <r>
      <rPr>
        <sz val="8.5"/>
        <rFont val="Arial Narrow"/>
        <family val="2"/>
      </rPr>
      <t xml:space="preserve"> End of 2005</t>
    </r>
  </si>
  <si>
    <r>
      <t>民國九十三年底</t>
    </r>
    <r>
      <rPr>
        <sz val="8.5"/>
        <rFont val="Arial Narrow"/>
        <family val="2"/>
      </rPr>
      <t xml:space="preserve"> End of 2004</t>
    </r>
  </si>
  <si>
    <r>
      <t xml:space="preserve">民國九十三年底
</t>
    </r>
    <r>
      <rPr>
        <sz val="7"/>
        <rFont val="Arial Narrow"/>
        <family val="2"/>
      </rPr>
      <t>End of 2004</t>
    </r>
  </si>
  <si>
    <r>
      <t xml:space="preserve">民國九十四年底
</t>
    </r>
    <r>
      <rPr>
        <sz val="7"/>
        <rFont val="Arial Narrow"/>
        <family val="2"/>
      </rPr>
      <t>End of 2005</t>
    </r>
  </si>
  <si>
    <r>
      <t>民國九十三年底</t>
    </r>
    <r>
      <rPr>
        <sz val="9"/>
        <rFont val="Arial Narrow"/>
        <family val="2"/>
      </rPr>
      <t>End of 2004</t>
    </r>
  </si>
  <si>
    <r>
      <t>民國九十四年底</t>
    </r>
    <r>
      <rPr>
        <sz val="9"/>
        <rFont val="Arial Narrow"/>
        <family val="2"/>
      </rPr>
      <t>End of 2005</t>
    </r>
  </si>
  <si>
    <t>民國九十三年底End of 2004</t>
  </si>
  <si>
    <t>計Total</t>
  </si>
  <si>
    <t>男Male</t>
  </si>
  <si>
    <t>女Female</t>
  </si>
  <si>
    <r>
      <t xml:space="preserve">民國九十四年底
</t>
    </r>
    <r>
      <rPr>
        <sz val="9"/>
        <rFont val="Arial Narrow"/>
        <family val="2"/>
      </rPr>
      <t>End of 2005</t>
    </r>
  </si>
  <si>
    <r>
      <t>九十三年底</t>
    </r>
    <r>
      <rPr>
        <sz val="8.5"/>
        <rFont val="Arial Narrow"/>
        <family val="2"/>
      </rPr>
      <t xml:space="preserve"> End of 2004</t>
    </r>
  </si>
  <si>
    <r>
      <t>九十四年底</t>
    </r>
    <r>
      <rPr>
        <sz val="8.5"/>
        <rFont val="Arial Narrow"/>
        <family val="2"/>
      </rPr>
      <t xml:space="preserve"> End of 2005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</si>
</sst>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_(* #,##0_);_(* \(#,##0\);_(* &quot;-&quot;??_);_(@_)"/>
    <numFmt numFmtId="199" formatCode="#,##0;\-#,###;&quot;-&quot;"/>
    <numFmt numFmtId="200" formatCode="\ #,##0;\-\ #,##0;\ &quot;-&quot;"/>
    <numFmt numFmtId="201" formatCode="#,##0.0;[Red]#,##0.0"/>
    <numFmt numFmtId="202" formatCode="#,##0_);[Red]\(#,##0\)"/>
    <numFmt numFmtId="203" formatCode="#,##0.0"/>
    <numFmt numFmtId="204" formatCode="0.0_ "/>
    <numFmt numFmtId="205" formatCode="0.00_ "/>
    <numFmt numFmtId="206" formatCode="_-* #,##0.0_-;\-* #,##0.0_-;_-* &quot;-&quot;??_-;_-@_-"/>
    <numFmt numFmtId="207" formatCode="#,##0.00_ "/>
    <numFmt numFmtId="208" formatCode="_-* #,##0_-;\-* #,##0_-;_-* &quot;-&quot;??_-;_-@_-"/>
  </numFmts>
  <fonts count="50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8.5"/>
      <name val="Times New Roman"/>
      <family val="1"/>
    </font>
    <font>
      <sz val="7.5"/>
      <name val="Times New Roman"/>
      <family val="1"/>
    </font>
    <font>
      <sz val="11"/>
      <name val="華康粗圓體"/>
      <family val="3"/>
    </font>
    <font>
      <sz val="13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8.5"/>
      <name val="Arial Narrow"/>
      <family val="2"/>
    </font>
    <font>
      <sz val="9"/>
      <name val="超研澤中黑"/>
      <family val="3"/>
    </font>
    <font>
      <sz val="8"/>
      <name val="超研澤中黑"/>
      <family val="3"/>
    </font>
    <font>
      <sz val="8.5"/>
      <name val="超研澤中黑"/>
      <family val="3"/>
    </font>
    <font>
      <b/>
      <sz val="9"/>
      <name val="Arial"/>
      <family val="2"/>
    </font>
    <font>
      <sz val="4.5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7.5"/>
      <name val="超研澤中黑"/>
      <family val="3"/>
    </font>
    <font>
      <sz val="7.5"/>
      <name val="Arial Narrow"/>
      <family val="2"/>
    </font>
    <font>
      <sz val="8"/>
      <color indexed="8"/>
      <name val="Arial Narrow"/>
      <family val="2"/>
    </font>
    <font>
      <sz val="11.5"/>
      <name val="Arial"/>
      <family val="2"/>
    </font>
    <font>
      <sz val="11.5"/>
      <name val="華康粗圓體"/>
      <family val="3"/>
    </font>
    <font>
      <sz val="8.5"/>
      <color indexed="8"/>
      <name val="Arial Narrow"/>
      <family val="2"/>
    </font>
    <font>
      <sz val="7"/>
      <color indexed="8"/>
      <name val="Arial Narrow"/>
      <family val="2"/>
    </font>
    <font>
      <sz val="8"/>
      <name val="Times New Roman"/>
      <family val="1"/>
    </font>
    <font>
      <sz val="9"/>
      <color indexed="8"/>
      <name val="超研澤中黑"/>
      <family val="3"/>
    </font>
    <font>
      <sz val="9"/>
      <color indexed="8"/>
      <name val="Arial Narrow"/>
      <family val="2"/>
    </font>
    <font>
      <sz val="6.5"/>
      <name val="Arial Narrow"/>
      <family val="2"/>
    </font>
    <font>
      <vertAlign val="superscript"/>
      <sz val="8.5"/>
      <name val="Arial Narrow"/>
      <family val="2"/>
    </font>
    <font>
      <sz val="6"/>
      <name val="Arial Narrow"/>
      <family val="2"/>
    </font>
    <font>
      <vertAlign val="superscript"/>
      <sz val="6"/>
      <name val="Arial Narrow"/>
      <family val="2"/>
    </font>
    <font>
      <b/>
      <sz val="9"/>
      <name val="Times New Roman"/>
      <family val="1"/>
    </font>
    <font>
      <b/>
      <sz val="9"/>
      <name val="新細明體"/>
      <family val="1"/>
    </font>
    <font>
      <sz val="9"/>
      <name val="華康粗圓體"/>
      <family val="3"/>
    </font>
    <font>
      <sz val="8.5"/>
      <name val="華康粗圓體"/>
      <family val="3"/>
    </font>
    <font>
      <sz val="7.5"/>
      <name val="華康粗圓體"/>
      <family val="3"/>
    </font>
    <font>
      <sz val="8"/>
      <name val="華康粗圓體"/>
      <family val="3"/>
    </font>
    <font>
      <sz val="8"/>
      <color indexed="8"/>
      <name val="華康粗圓體"/>
      <family val="3"/>
    </font>
    <font>
      <sz val="7"/>
      <name val="華康粗圓體"/>
      <family val="3"/>
    </font>
    <font>
      <sz val="7"/>
      <color indexed="8"/>
      <name val="華康粗圓體"/>
      <family val="3"/>
    </font>
    <font>
      <sz val="8.5"/>
      <color indexed="8"/>
      <name val="華康粗圓體"/>
      <family val="3"/>
    </font>
    <font>
      <sz val="6.5"/>
      <name val="華康粗圓體"/>
      <family val="3"/>
    </font>
    <font>
      <sz val="9"/>
      <color indexed="8"/>
      <name val="華康粗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19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 quotePrefix="1">
      <alignment horizontal="distributed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 quotePrefix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3" fontId="8" fillId="0" borderId="0" xfId="0" applyNumberFormat="1" applyFont="1" applyAlignment="1">
      <alignment vertical="center"/>
    </xf>
    <xf numFmtId="3" fontId="8" fillId="0" borderId="0" xfId="16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9" fillId="0" borderId="1" xfId="0" applyFont="1" applyBorder="1" applyAlignment="1" quotePrefix="1">
      <alignment horizontal="distributed" vertical="center"/>
    </xf>
    <xf numFmtId="19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194" fontId="9" fillId="0" borderId="6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0" fillId="0" borderId="2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179" fontId="9" fillId="0" borderId="6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94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94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3" fontId="9" fillId="0" borderId="0" xfId="0" applyNumberFormat="1" applyFont="1" applyAlignment="1">
      <alignment horizontal="distributed" vertical="center"/>
    </xf>
    <xf numFmtId="4" fontId="9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3" xfId="0" applyFont="1" applyBorder="1" applyAlignment="1" quotePrefix="1">
      <alignment horizontal="center"/>
    </xf>
    <xf numFmtId="3" fontId="14" fillId="0" borderId="2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15" fillId="0" borderId="0" xfId="0" applyFont="1" applyAlignment="1" quotePrefix="1">
      <alignment horizontal="left" vertical="center"/>
    </xf>
    <xf numFmtId="4" fontId="15" fillId="0" borderId="0" xfId="0" applyNumberFormat="1" applyFont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 quotePrefix="1">
      <alignment horizontal="distributed" vertical="center"/>
    </xf>
    <xf numFmtId="3" fontId="14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Continuous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8" xfId="0" applyFont="1" applyBorder="1" applyAlignment="1" quotePrefix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7" fillId="0" borderId="0" xfId="0" applyFont="1" applyAlignment="1" quotePrefix="1">
      <alignment horizontal="left" vertical="center"/>
    </xf>
    <xf numFmtId="3" fontId="14" fillId="0" borderId="0" xfId="0" applyNumberFormat="1" applyFont="1" applyAlignment="1">
      <alignment vertical="center"/>
    </xf>
    <xf numFmtId="3" fontId="14" fillId="0" borderId="4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7" xfId="0" applyNumberFormat="1" applyFont="1" applyBorder="1" applyAlignment="1" quotePrefix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3" fontId="14" fillId="0" borderId="5" xfId="0" applyNumberFormat="1" applyFont="1" applyBorder="1" applyAlignment="1">
      <alignment horizontal="centerContinuous" vertical="center"/>
    </xf>
    <xf numFmtId="3" fontId="14" fillId="0" borderId="11" xfId="0" applyNumberFormat="1" applyFont="1" applyBorder="1" applyAlignment="1">
      <alignment horizontal="centerContinuous" vertical="center"/>
    </xf>
    <xf numFmtId="0" fontId="14" fillId="0" borderId="3" xfId="0" applyFont="1" applyBorder="1" applyAlignment="1" quotePrefix="1">
      <alignment horizontal="center" vertical="center"/>
    </xf>
    <xf numFmtId="3" fontId="14" fillId="0" borderId="6" xfId="0" applyNumberFormat="1" applyFont="1" applyBorder="1" applyAlignment="1" quotePrefix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3" fontId="14" fillId="0" borderId="7" xfId="0" applyNumberFormat="1" applyFont="1" applyBorder="1" applyAlignment="1">
      <alignment horizontal="right" vertical="center"/>
    </xf>
    <xf numFmtId="0" fontId="9" fillId="0" borderId="1" xfId="0" applyFont="1" applyBorder="1" applyAlignment="1" quotePrefix="1">
      <alignment horizontal="center" vertical="center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6" xfId="0" applyFont="1" applyBorder="1" applyAlignment="1">
      <alignment horizontal="distributed" vertical="center"/>
    </xf>
    <xf numFmtId="3" fontId="14" fillId="0" borderId="17" xfId="0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79" fontId="14" fillId="0" borderId="12" xfId="0" applyNumberFormat="1" applyFont="1" applyBorder="1" applyAlignment="1">
      <alignment horizontal="right" vertical="center"/>
    </xf>
    <xf numFmtId="179" fontId="14" fillId="0" borderId="7" xfId="0" applyNumberFormat="1" applyFont="1" applyBorder="1" applyAlignment="1">
      <alignment horizontal="right" vertical="center"/>
    </xf>
    <xf numFmtId="179" fontId="14" fillId="0" borderId="6" xfId="0" applyNumberFormat="1" applyFont="1" applyBorder="1" applyAlignment="1">
      <alignment horizontal="right" vertical="center"/>
    </xf>
    <xf numFmtId="179" fontId="14" fillId="0" borderId="17" xfId="0" applyNumberFormat="1" applyFont="1" applyBorder="1" applyAlignment="1">
      <alignment horizontal="right" vertical="center"/>
    </xf>
    <xf numFmtId="179" fontId="14" fillId="0" borderId="17" xfId="0" applyNumberFormat="1" applyFont="1" applyFill="1" applyBorder="1" applyAlignment="1">
      <alignment horizontal="right" vertical="center"/>
    </xf>
    <xf numFmtId="179" fontId="14" fillId="0" borderId="17" xfId="0" applyNumberFormat="1" applyFont="1" applyFill="1" applyBorder="1" applyAlignment="1" quotePrefix="1">
      <alignment horizontal="right" vertical="center"/>
    </xf>
    <xf numFmtId="179" fontId="14" fillId="0" borderId="17" xfId="0" applyNumberFormat="1" applyFont="1" applyBorder="1" applyAlignment="1" quotePrefix="1">
      <alignment horizontal="right" vertical="center"/>
    </xf>
    <xf numFmtId="179" fontId="14" fillId="0" borderId="7" xfId="0" applyNumberFormat="1" applyFont="1" applyBorder="1" applyAlignment="1">
      <alignment horizontal="right"/>
    </xf>
    <xf numFmtId="179" fontId="14" fillId="0" borderId="4" xfId="0" applyNumberFormat="1" applyFont="1" applyBorder="1" applyAlignment="1">
      <alignment horizontal="right" vertical="center"/>
    </xf>
    <xf numFmtId="179" fontId="14" fillId="0" borderId="2" xfId="0" applyNumberFormat="1" applyFont="1" applyBorder="1" applyAlignment="1">
      <alignment horizontal="right" vertical="center"/>
    </xf>
    <xf numFmtId="179" fontId="14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9" fillId="0" borderId="3" xfId="0" applyFont="1" applyBorder="1" applyAlignment="1">
      <alignment horizontal="distributed" vertical="center"/>
    </xf>
    <xf numFmtId="3" fontId="9" fillId="0" borderId="2" xfId="0" applyNumberFormat="1" applyFont="1" applyBorder="1" applyAlignment="1">
      <alignment horizontal="center" vertical="center" wrapText="1"/>
    </xf>
    <xf numFmtId="183" fontId="9" fillId="0" borderId="6" xfId="0" applyNumberFormat="1" applyFont="1" applyBorder="1" applyAlignment="1">
      <alignment horizontal="right" vertical="center"/>
    </xf>
    <xf numFmtId="183" fontId="9" fillId="0" borderId="17" xfId="0" applyNumberFormat="1" applyFont="1" applyBorder="1" applyAlignment="1">
      <alignment horizontal="right" vertical="center"/>
    </xf>
    <xf numFmtId="0" fontId="9" fillId="0" borderId="8" xfId="0" applyFont="1" applyBorder="1" applyAlignment="1" quotePrefix="1">
      <alignment horizontal="center" vertical="center"/>
    </xf>
    <xf numFmtId="37" fontId="9" fillId="0" borderId="0" xfId="0" applyNumberFormat="1" applyFont="1" applyAlignment="1">
      <alignment vertical="center"/>
    </xf>
    <xf numFmtId="0" fontId="9" fillId="0" borderId="8" xfId="0" applyFont="1" applyBorder="1" applyAlignment="1">
      <alignment horizontal="distributed" vertical="center"/>
    </xf>
    <xf numFmtId="0" fontId="24" fillId="0" borderId="18" xfId="0" applyFont="1" applyBorder="1" applyAlignment="1" quotePrefix="1">
      <alignment horizontal="left" vertical="center"/>
    </xf>
    <xf numFmtId="0" fontId="24" fillId="0" borderId="6" xfId="0" applyFont="1" applyBorder="1" applyAlignment="1" quotePrefix="1">
      <alignment horizontal="center" vertical="center"/>
    </xf>
    <xf numFmtId="3" fontId="24" fillId="0" borderId="12" xfId="0" applyNumberFormat="1" applyFont="1" applyBorder="1" applyAlignment="1">
      <alignment horizontal="center" vertical="center" wrapText="1"/>
    </xf>
    <xf numFmtId="0" fontId="24" fillId="0" borderId="9" xfId="0" applyFont="1" applyBorder="1" applyAlignment="1" quotePrefix="1">
      <alignment horizontal="center" vertical="center"/>
    </xf>
    <xf numFmtId="3" fontId="10" fillId="0" borderId="9" xfId="0" applyNumberFormat="1" applyFont="1" applyBorder="1" applyAlignment="1">
      <alignment horizontal="right" vertical="center"/>
    </xf>
    <xf numFmtId="3" fontId="24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24" fillId="0" borderId="1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distributed" vertical="distributed"/>
    </xf>
    <xf numFmtId="0" fontId="24" fillId="0" borderId="3" xfId="0" applyFont="1" applyBorder="1" applyAlignment="1" quotePrefix="1">
      <alignment horizontal="distributed" vertic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3" fontId="24" fillId="0" borderId="4" xfId="0" applyNumberFormat="1" applyFont="1" applyBorder="1" applyAlignment="1">
      <alignment horizontal="center"/>
    </xf>
    <xf numFmtId="0" fontId="24" fillId="0" borderId="10" xfId="0" applyFont="1" applyBorder="1" applyAlignment="1">
      <alignment horizontal="distributed" vertical="distributed"/>
    </xf>
    <xf numFmtId="179" fontId="24" fillId="0" borderId="6" xfId="0" applyNumberFormat="1" applyFont="1" applyBorder="1" applyAlignment="1">
      <alignment horizontal="right" vertical="center"/>
    </xf>
    <xf numFmtId="179" fontId="24" fillId="0" borderId="0" xfId="0" applyNumberFormat="1" applyFont="1" applyBorder="1" applyAlignment="1">
      <alignment horizontal="right" vertical="center"/>
    </xf>
    <xf numFmtId="0" fontId="24" fillId="0" borderId="8" xfId="0" applyFont="1" applyBorder="1" applyAlignment="1">
      <alignment horizontal="distributed" vertical="center"/>
    </xf>
    <xf numFmtId="0" fontId="24" fillId="0" borderId="6" xfId="0" applyFont="1" applyBorder="1" applyAlignment="1">
      <alignment horizontal="right" vertical="center"/>
    </xf>
    <xf numFmtId="179" fontId="24" fillId="0" borderId="6" xfId="0" applyNumberFormat="1" applyFont="1" applyBorder="1" applyAlignment="1" quotePrefix="1">
      <alignment horizontal="right" vertical="center"/>
    </xf>
    <xf numFmtId="0" fontId="24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3" fontId="24" fillId="0" borderId="2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179" fontId="24" fillId="0" borderId="2" xfId="0" applyNumberFormat="1" applyFont="1" applyBorder="1" applyAlignment="1">
      <alignment horizontal="right" vertical="center"/>
    </xf>
    <xf numFmtId="179" fontId="24" fillId="0" borderId="1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9" xfId="0" applyNumberFormat="1" applyFont="1" applyBorder="1" applyAlignment="1">
      <alignment horizontal="centerContinuous" vertical="center"/>
    </xf>
    <xf numFmtId="179" fontId="24" fillId="0" borderId="17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distributed" vertical="center"/>
    </xf>
    <xf numFmtId="179" fontId="24" fillId="0" borderId="6" xfId="15" applyNumberFormat="1" applyFont="1" applyBorder="1" applyAlignment="1">
      <alignment horizontal="right" vertical="center"/>
    </xf>
    <xf numFmtId="179" fontId="24" fillId="0" borderId="6" xfId="15" applyNumberFormat="1" applyFont="1" applyBorder="1" applyAlignment="1" quotePrefix="1">
      <alignment horizontal="right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179" fontId="10" fillId="0" borderId="17" xfId="0" applyNumberFormat="1" applyFont="1" applyBorder="1" applyAlignment="1">
      <alignment horizontal="right" vertical="center"/>
    </xf>
    <xf numFmtId="3" fontId="9" fillId="0" borderId="1" xfId="16" applyNumberFormat="1" applyFont="1" applyBorder="1" applyAlignment="1">
      <alignment vertical="center"/>
    </xf>
    <xf numFmtId="0" fontId="14" fillId="0" borderId="18" xfId="0" applyFont="1" applyBorder="1" applyAlignment="1" quotePrefix="1">
      <alignment horizontal="left" vertical="center"/>
    </xf>
    <xf numFmtId="0" fontId="14" fillId="0" borderId="6" xfId="0" applyFont="1" applyBorder="1" applyAlignment="1" quotePrefix="1">
      <alignment horizontal="center" vertical="center"/>
    </xf>
    <xf numFmtId="0" fontId="14" fillId="0" borderId="9" xfId="0" applyFont="1" applyBorder="1" applyAlignment="1" quotePrefix="1">
      <alignment horizontal="center" vertical="center"/>
    </xf>
    <xf numFmtId="3" fontId="14" fillId="0" borderId="9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 quotePrefix="1">
      <alignment horizontal="distributed" vertical="center"/>
    </xf>
    <xf numFmtId="3" fontId="9" fillId="0" borderId="0" xfId="16" applyNumberFormat="1" applyFont="1" applyAlignment="1">
      <alignment horizontal="distributed" vertical="center"/>
    </xf>
    <xf numFmtId="179" fontId="9" fillId="0" borderId="6" xfId="16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9" fillId="0" borderId="6" xfId="0" applyNumberFormat="1" applyFont="1" applyBorder="1" applyAlignment="1" quotePrefix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3" fontId="14" fillId="0" borderId="2" xfId="0" applyNumberFormat="1" applyFont="1" applyBorder="1" applyAlignment="1">
      <alignment vertical="center"/>
    </xf>
    <xf numFmtId="179" fontId="14" fillId="0" borderId="2" xfId="16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3" fontId="14" fillId="0" borderId="0" xfId="16" applyNumberFormat="1" applyFont="1" applyAlignment="1">
      <alignment vertical="center"/>
    </xf>
    <xf numFmtId="179" fontId="20" fillId="0" borderId="6" xfId="0" applyNumberFormat="1" applyFont="1" applyBorder="1" applyAlignment="1">
      <alignment horizontal="right" vertical="center"/>
    </xf>
    <xf numFmtId="179" fontId="20" fillId="0" borderId="17" xfId="15" applyNumberFormat="1" applyFont="1" applyBorder="1" applyAlignment="1">
      <alignment horizontal="right" vertical="center"/>
    </xf>
    <xf numFmtId="179" fontId="20" fillId="0" borderId="6" xfId="0" applyNumberFormat="1" applyFont="1" applyBorder="1" applyAlignment="1" quotePrefix="1">
      <alignment horizontal="right" vertical="center"/>
    </xf>
    <xf numFmtId="0" fontId="20" fillId="0" borderId="0" xfId="0" applyFont="1" applyAlignment="1">
      <alignment vertical="center"/>
    </xf>
    <xf numFmtId="0" fontId="20" fillId="0" borderId="18" xfId="0" applyFont="1" applyBorder="1" applyAlignment="1" quotePrefix="1">
      <alignment horizontal="left" vertical="center"/>
    </xf>
    <xf numFmtId="0" fontId="20" fillId="0" borderId="6" xfId="0" applyFont="1" applyBorder="1" applyAlignment="1" quotePrefix="1">
      <alignment horizontal="center" vertical="center"/>
    </xf>
    <xf numFmtId="3" fontId="20" fillId="0" borderId="12" xfId="0" applyNumberFormat="1" applyFont="1" applyBorder="1" applyAlignment="1">
      <alignment horizontal="center" vertical="center" wrapText="1"/>
    </xf>
    <xf numFmtId="0" fontId="20" fillId="0" borderId="9" xfId="0" applyFont="1" applyBorder="1" applyAlignment="1" quotePrefix="1">
      <alignment horizontal="center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Continuous" vertical="center"/>
    </xf>
    <xf numFmtId="3" fontId="20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distributed" vertical="distributed"/>
    </xf>
    <xf numFmtId="198" fontId="15" fillId="0" borderId="1" xfId="15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centerContinuous" vertical="center"/>
    </xf>
    <xf numFmtId="3" fontId="9" fillId="0" borderId="19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vertical="center"/>
    </xf>
    <xf numFmtId="0" fontId="9" fillId="0" borderId="8" xfId="0" applyFont="1" applyBorder="1" applyAlignment="1" quotePrefix="1">
      <alignment horizontal="distributed" vertical="center"/>
    </xf>
    <xf numFmtId="198" fontId="9" fillId="0" borderId="0" xfId="15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0" borderId="17" xfId="0" applyNumberFormat="1" applyFont="1" applyBorder="1" applyAlignment="1" quotePrefix="1">
      <alignment horizontal="right" vertical="center"/>
    </xf>
    <xf numFmtId="179" fontId="9" fillId="0" borderId="6" xfId="15" applyNumberFormat="1" applyFont="1" applyBorder="1" applyAlignment="1">
      <alignment vertical="center"/>
    </xf>
    <xf numFmtId="179" fontId="9" fillId="0" borderId="6" xfId="15" applyNumberFormat="1" applyFont="1" applyBorder="1" applyAlignment="1">
      <alignment horizontal="right" vertical="center"/>
    </xf>
    <xf numFmtId="179" fontId="9" fillId="0" borderId="6" xfId="15" applyNumberFormat="1" applyFont="1" applyBorder="1" applyAlignment="1" quotePrefix="1">
      <alignment horizontal="right" vertical="center"/>
    </xf>
    <xf numFmtId="179" fontId="9" fillId="0" borderId="0" xfId="15" applyNumberFormat="1" applyFont="1" applyBorder="1" applyAlignment="1">
      <alignment horizontal="right" vertical="center"/>
    </xf>
    <xf numFmtId="179" fontId="9" fillId="0" borderId="2" xfId="15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79" fontId="9" fillId="0" borderId="2" xfId="15" applyNumberFormat="1" applyFont="1" applyBorder="1" applyAlignment="1" quotePrefix="1">
      <alignment horizontal="right" vertical="center"/>
    </xf>
    <xf numFmtId="179" fontId="9" fillId="0" borderId="1" xfId="15" applyNumberFormat="1" applyFont="1" applyBorder="1" applyAlignment="1">
      <alignment horizontal="right" vertical="center"/>
    </xf>
    <xf numFmtId="0" fontId="9" fillId="0" borderId="8" xfId="0" applyFont="1" applyBorder="1" applyAlignment="1" quotePrefix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left" vertical="center"/>
    </xf>
    <xf numFmtId="179" fontId="9" fillId="0" borderId="7" xfId="0" applyNumberFormat="1" applyFont="1" applyBorder="1" applyAlignment="1">
      <alignment vertical="center"/>
    </xf>
    <xf numFmtId="179" fontId="9" fillId="0" borderId="17" xfId="15" applyNumberFormat="1" applyFont="1" applyBorder="1" applyAlignment="1">
      <alignment horizontal="right" vertical="center"/>
    </xf>
    <xf numFmtId="3" fontId="2" fillId="0" borderId="0" xfId="16" applyNumberFormat="1" applyFont="1" applyAlignment="1">
      <alignment vertical="center"/>
    </xf>
    <xf numFmtId="198" fontId="2" fillId="0" borderId="0" xfId="15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9" fillId="0" borderId="5" xfId="0" applyNumberFormat="1" applyFont="1" applyBorder="1" applyAlignment="1">
      <alignment horizontal="centerContinuous" vertical="center"/>
    </xf>
    <xf numFmtId="179" fontId="9" fillId="0" borderId="14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distributed" vertical="center"/>
    </xf>
    <xf numFmtId="179" fontId="9" fillId="0" borderId="7" xfId="15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2" xfId="16" applyNumberFormat="1" applyFont="1" applyBorder="1" applyAlignment="1">
      <alignment horizontal="right" vertical="center"/>
    </xf>
    <xf numFmtId="179" fontId="9" fillId="0" borderId="4" xfId="15" applyNumberFormat="1" applyFont="1" applyBorder="1" applyAlignment="1">
      <alignment horizontal="right" vertical="center"/>
    </xf>
    <xf numFmtId="3" fontId="9" fillId="0" borderId="0" xfId="16" applyNumberFormat="1" applyFont="1" applyAlignment="1">
      <alignment vertical="center"/>
    </xf>
    <xf numFmtId="198" fontId="9" fillId="0" borderId="0" xfId="15" applyNumberFormat="1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 quotePrefix="1">
      <alignment horizontal="distributed" vertical="center"/>
    </xf>
    <xf numFmtId="3" fontId="9" fillId="0" borderId="9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4" fillId="0" borderId="19" xfId="0" applyNumberFormat="1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3" fontId="14" fillId="0" borderId="4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5" xfId="0" applyNumberFormat="1" applyFont="1" applyBorder="1" applyAlignment="1">
      <alignment horizontal="centerContinuous" vertical="center"/>
    </xf>
    <xf numFmtId="3" fontId="24" fillId="0" borderId="11" xfId="0" applyNumberFormat="1" applyFont="1" applyBorder="1" applyAlignment="1">
      <alignment horizontal="centerContinuous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3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 quotePrefix="1">
      <alignment horizontal="distributed" vertical="center"/>
    </xf>
    <xf numFmtId="3" fontId="23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0" fillId="0" borderId="0" xfId="0" applyNumberFormat="1" applyFont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 quotePrefix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9" fillId="0" borderId="1" xfId="0" applyFont="1" applyBorder="1" applyAlignment="1" quotePrefix="1">
      <alignment horizontal="right" vertical="center"/>
    </xf>
    <xf numFmtId="41" fontId="32" fillId="0" borderId="2" xfId="16" applyFont="1" applyBorder="1" applyAlignment="1">
      <alignment horizontal="center" vertical="center" wrapText="1"/>
    </xf>
    <xf numFmtId="41" fontId="32" fillId="0" borderId="1" xfId="16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79" fontId="9" fillId="0" borderId="7" xfId="15" applyNumberFormat="1" applyFont="1" applyBorder="1" applyAlignment="1">
      <alignment vertical="center"/>
    </xf>
    <xf numFmtId="179" fontId="9" fillId="0" borderId="17" xfId="15" applyNumberFormat="1" applyFont="1" applyBorder="1" applyAlignment="1">
      <alignment vertical="center"/>
    </xf>
    <xf numFmtId="179" fontId="9" fillId="0" borderId="7" xfId="0" applyNumberFormat="1" applyFont="1" applyBorder="1" applyAlignment="1">
      <alignment/>
    </xf>
    <xf numFmtId="179" fontId="9" fillId="0" borderId="6" xfId="0" applyNumberFormat="1" applyFont="1" applyBorder="1" applyAlignment="1">
      <alignment/>
    </xf>
    <xf numFmtId="179" fontId="9" fillId="0" borderId="17" xfId="0" applyNumberFormat="1" applyFont="1" applyBorder="1" applyAlignment="1">
      <alignment/>
    </xf>
    <xf numFmtId="179" fontId="9" fillId="0" borderId="17" xfId="15" applyNumberFormat="1" applyFont="1" applyBorder="1" applyAlignment="1" quotePrefix="1">
      <alignment horizontal="right" vertical="center"/>
    </xf>
    <xf numFmtId="179" fontId="9" fillId="0" borderId="7" xfId="15" applyNumberFormat="1" applyFont="1" applyBorder="1" applyAlignment="1" quotePrefix="1">
      <alignment horizontal="right" vertical="center"/>
    </xf>
    <xf numFmtId="179" fontId="9" fillId="0" borderId="2" xfId="0" applyNumberFormat="1" applyFont="1" applyBorder="1" applyAlignment="1">
      <alignment vertical="center"/>
    </xf>
    <xf numFmtId="179" fontId="9" fillId="0" borderId="14" xfId="15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/>
    </xf>
    <xf numFmtId="179" fontId="9" fillId="0" borderId="6" xfId="0" applyNumberFormat="1" applyFont="1" applyBorder="1" applyAlignment="1">
      <alignment horizontal="right"/>
    </xf>
    <xf numFmtId="179" fontId="9" fillId="0" borderId="17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vertical="center"/>
    </xf>
    <xf numFmtId="0" fontId="14" fillId="0" borderId="13" xfId="0" applyFont="1" applyBorder="1" applyAlignment="1" quotePrefix="1">
      <alignment horizontal="center" vertical="center"/>
    </xf>
    <xf numFmtId="3" fontId="14" fillId="0" borderId="19" xfId="0" applyNumberFormat="1" applyFont="1" applyBorder="1" applyAlignment="1" quotePrefix="1">
      <alignment horizontal="center" vertical="center"/>
    </xf>
    <xf numFmtId="3" fontId="14" fillId="0" borderId="21" xfId="0" applyNumberFormat="1" applyFont="1" applyBorder="1" applyAlignment="1">
      <alignment horizontal="centerContinuous" vertical="center"/>
    </xf>
    <xf numFmtId="3" fontId="14" fillId="0" borderId="9" xfId="0" applyNumberFormat="1" applyFont="1" applyBorder="1" applyAlignment="1" quotePrefix="1">
      <alignment horizontal="centerContinuous" vertical="center"/>
    </xf>
    <xf numFmtId="3" fontId="14" fillId="0" borderId="19" xfId="0" applyNumberFormat="1" applyFont="1" applyBorder="1" applyAlignment="1" quotePrefix="1">
      <alignment horizontal="centerContinuous" vertical="center"/>
    </xf>
    <xf numFmtId="0" fontId="14" fillId="0" borderId="1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distributed" vertical="center"/>
    </xf>
    <xf numFmtId="0" fontId="14" fillId="0" borderId="6" xfId="0" applyFont="1" applyBorder="1" applyAlignment="1">
      <alignment/>
    </xf>
    <xf numFmtId="3" fontId="14" fillId="0" borderId="20" xfId="0" applyNumberFormat="1" applyFont="1" applyBorder="1" applyAlignment="1">
      <alignment horizontal="centerContinuous" vertical="center"/>
    </xf>
    <xf numFmtId="3" fontId="14" fillId="0" borderId="0" xfId="0" applyNumberFormat="1" applyFont="1" applyBorder="1" applyAlignment="1" quotePrefix="1">
      <alignment horizontal="right" vertical="center"/>
    </xf>
    <xf numFmtId="3" fontId="20" fillId="0" borderId="2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9" fontId="14" fillId="0" borderId="14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right" vertical="center"/>
    </xf>
    <xf numFmtId="0" fontId="20" fillId="0" borderId="3" xfId="0" applyFont="1" applyBorder="1" applyAlignment="1" quotePrefix="1">
      <alignment horizontal="distributed" vertical="center"/>
    </xf>
    <xf numFmtId="0" fontId="20" fillId="0" borderId="1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194" fontId="9" fillId="0" borderId="2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179" fontId="9" fillId="0" borderId="6" xfId="0" applyNumberFormat="1" applyFont="1" applyFill="1" applyBorder="1" applyAlignment="1">
      <alignment horizontal="right" vertical="center"/>
    </xf>
    <xf numFmtId="179" fontId="9" fillId="0" borderId="7" xfId="0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horizontal="right" vertical="center"/>
    </xf>
    <xf numFmtId="179" fontId="9" fillId="0" borderId="4" xfId="0" applyNumberFormat="1" applyFont="1" applyFill="1" applyBorder="1" applyAlignment="1">
      <alignment horizontal="right" vertical="center"/>
    </xf>
    <xf numFmtId="194" fontId="14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3" fontId="17" fillId="0" borderId="1" xfId="0" applyNumberFormat="1" applyFont="1" applyBorder="1" applyAlignment="1">
      <alignment horizontal="left" vertical="center"/>
    </xf>
    <xf numFmtId="194" fontId="14" fillId="0" borderId="15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vertical="center"/>
    </xf>
    <xf numFmtId="179" fontId="9" fillId="0" borderId="4" xfId="15" applyNumberFormat="1" applyFont="1" applyBorder="1" applyAlignment="1">
      <alignment vertical="center"/>
    </xf>
    <xf numFmtId="179" fontId="9" fillId="0" borderId="2" xfId="15" applyNumberFormat="1" applyFont="1" applyBorder="1" applyAlignment="1">
      <alignment vertical="center"/>
    </xf>
    <xf numFmtId="179" fontId="9" fillId="0" borderId="4" xfId="15" applyNumberFormat="1" applyFont="1" applyBorder="1" applyAlignment="1" quotePrefix="1">
      <alignment horizontal="right" vertical="center"/>
    </xf>
    <xf numFmtId="179" fontId="9" fillId="0" borderId="10" xfId="15" applyNumberFormat="1" applyFont="1" applyBorder="1" applyAlignment="1" quotePrefix="1">
      <alignment horizontal="right" vertical="center"/>
    </xf>
    <xf numFmtId="3" fontId="40" fillId="0" borderId="12" xfId="0" applyNumberFormat="1" applyFont="1" applyBorder="1" applyAlignment="1">
      <alignment horizontal="center" vertical="center" wrapText="1"/>
    </xf>
    <xf numFmtId="194" fontId="39" fillId="0" borderId="6" xfId="0" applyNumberFormat="1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3" fontId="39" fillId="0" borderId="6" xfId="0" applyNumberFormat="1" applyFont="1" applyBorder="1" applyAlignment="1">
      <alignment horizontal="center" vertical="center"/>
    </xf>
    <xf numFmtId="4" fontId="39" fillId="0" borderId="6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3" fontId="39" fillId="0" borderId="23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horizontal="center" vertical="center" wrapText="1"/>
    </xf>
    <xf numFmtId="3" fontId="39" fillId="0" borderId="24" xfId="0" applyNumberFormat="1" applyFont="1" applyBorder="1" applyAlignment="1">
      <alignment horizontal="center" vertical="center" wrapText="1"/>
    </xf>
    <xf numFmtId="3" fontId="39" fillId="0" borderId="25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vertical="center" wrapText="1"/>
    </xf>
    <xf numFmtId="0" fontId="39" fillId="0" borderId="3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179" fontId="14" fillId="0" borderId="6" xfId="0" applyNumberFormat="1" applyFont="1" applyBorder="1" applyAlignment="1">
      <alignment vertical="center"/>
    </xf>
    <xf numFmtId="179" fontId="14" fillId="0" borderId="7" xfId="0" applyNumberFormat="1" applyFont="1" applyBorder="1" applyAlignment="1">
      <alignment vertical="center"/>
    </xf>
    <xf numFmtId="179" fontId="14" fillId="0" borderId="7" xfId="0" applyNumberFormat="1" applyFont="1" applyBorder="1" applyAlignment="1" quotePrefix="1">
      <alignment horizontal="right" vertical="center"/>
    </xf>
    <xf numFmtId="179" fontId="14" fillId="0" borderId="7" xfId="0" applyNumberFormat="1" applyFont="1" applyFill="1" applyBorder="1" applyAlignment="1">
      <alignment vertical="center"/>
    </xf>
    <xf numFmtId="179" fontId="14" fillId="0" borderId="7" xfId="0" applyNumberFormat="1" applyFont="1" applyFill="1" applyBorder="1" applyAlignment="1" quotePrefix="1">
      <alignment horizontal="right" vertical="center"/>
    </xf>
    <xf numFmtId="179" fontId="9" fillId="0" borderId="7" xfId="0" applyNumberFormat="1" applyFont="1" applyFill="1" applyBorder="1" applyAlignment="1">
      <alignment vertical="center"/>
    </xf>
    <xf numFmtId="179" fontId="9" fillId="0" borderId="17" xfId="0" applyNumberFormat="1" applyFont="1" applyFill="1" applyBorder="1" applyAlignment="1" quotePrefix="1">
      <alignment horizontal="right" vertical="center"/>
    </xf>
    <xf numFmtId="179" fontId="14" fillId="0" borderId="6" xfId="0" applyNumberFormat="1" applyFont="1" applyFill="1" applyBorder="1" applyAlignment="1" quotePrefix="1">
      <alignment horizontal="right" vertical="center"/>
    </xf>
    <xf numFmtId="179" fontId="14" fillId="0" borderId="2" xfId="0" applyNumberFormat="1" applyFont="1" applyFill="1" applyBorder="1" applyAlignment="1" quotePrefix="1">
      <alignment horizontal="right" vertical="center"/>
    </xf>
    <xf numFmtId="179" fontId="14" fillId="0" borderId="4" xfId="0" applyNumberFormat="1" applyFont="1" applyFill="1" applyBorder="1" applyAlignment="1" quotePrefix="1">
      <alignment horizontal="right" vertical="center"/>
    </xf>
    <xf numFmtId="179" fontId="14" fillId="0" borderId="26" xfId="0" applyNumberFormat="1" applyFont="1" applyFill="1" applyBorder="1" applyAlignment="1">
      <alignment horizontal="right" vertical="center"/>
    </xf>
    <xf numFmtId="179" fontId="14" fillId="0" borderId="7" xfId="0" applyNumberFormat="1" applyFont="1" applyFill="1" applyBorder="1" applyAlignment="1">
      <alignment horizontal="right" vertical="center"/>
    </xf>
    <xf numFmtId="179" fontId="14" fillId="0" borderId="6" xfId="0" applyNumberFormat="1" applyFont="1" applyFill="1" applyBorder="1" applyAlignment="1">
      <alignment horizontal="right" vertical="center"/>
    </xf>
    <xf numFmtId="179" fontId="14" fillId="0" borderId="16" xfId="0" applyNumberFormat="1" applyFont="1" applyFill="1" applyBorder="1" applyAlignment="1">
      <alignment horizontal="right" vertical="center"/>
    </xf>
    <xf numFmtId="179" fontId="14" fillId="0" borderId="6" xfId="0" applyNumberFormat="1" applyFont="1" applyFill="1" applyBorder="1" applyAlignment="1">
      <alignment horizontal="right"/>
    </xf>
    <xf numFmtId="179" fontId="14" fillId="0" borderId="7" xfId="0" applyNumberFormat="1" applyFont="1" applyFill="1" applyBorder="1" applyAlignment="1">
      <alignment horizontal="right"/>
    </xf>
    <xf numFmtId="179" fontId="14" fillId="0" borderId="15" xfId="0" applyNumberFormat="1" applyFont="1" applyFill="1" applyBorder="1" applyAlignment="1">
      <alignment horizontal="right" vertical="center"/>
    </xf>
    <xf numFmtId="179" fontId="14" fillId="0" borderId="2" xfId="0" applyNumberFormat="1" applyFont="1" applyFill="1" applyBorder="1" applyAlignment="1">
      <alignment horizontal="right" vertical="center"/>
    </xf>
    <xf numFmtId="179" fontId="14" fillId="0" borderId="4" xfId="0" applyNumberFormat="1" applyFont="1" applyFill="1" applyBorder="1" applyAlignment="1">
      <alignment horizontal="right" vertical="center"/>
    </xf>
    <xf numFmtId="3" fontId="40" fillId="0" borderId="6" xfId="0" applyNumberFormat="1" applyFont="1" applyBorder="1" applyAlignment="1">
      <alignment horizontal="center" vertical="center"/>
    </xf>
    <xf numFmtId="3" fontId="40" fillId="0" borderId="27" xfId="0" applyNumberFormat="1" applyFont="1" applyBorder="1" applyAlignment="1">
      <alignment horizontal="center" vertical="center"/>
    </xf>
    <xf numFmtId="3" fontId="40" fillId="0" borderId="28" xfId="0" applyNumberFormat="1" applyFont="1" applyBorder="1" applyAlignment="1">
      <alignment horizontal="center" vertical="center"/>
    </xf>
    <xf numFmtId="3" fontId="40" fillId="0" borderId="7" xfId="0" applyNumberFormat="1" applyFont="1" applyBorder="1" applyAlignment="1">
      <alignment horizontal="centerContinuous" vertical="center"/>
    </xf>
    <xf numFmtId="3" fontId="40" fillId="0" borderId="6" xfId="0" applyNumberFormat="1" applyFont="1" applyBorder="1" applyAlignment="1">
      <alignment horizontal="centerContinuous" vertical="center"/>
    </xf>
    <xf numFmtId="3" fontId="39" fillId="0" borderId="27" xfId="0" applyNumberFormat="1" applyFont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179" fontId="39" fillId="0" borderId="17" xfId="0" applyNumberFormat="1" applyFont="1" applyBorder="1" applyAlignment="1" quotePrefix="1">
      <alignment horizontal="right" vertical="center"/>
    </xf>
    <xf numFmtId="179" fontId="40" fillId="0" borderId="6" xfId="0" applyNumberFormat="1" applyFont="1" applyBorder="1" applyAlignment="1" quotePrefix="1">
      <alignment horizontal="right" vertical="center"/>
    </xf>
    <xf numFmtId="179" fontId="40" fillId="0" borderId="7" xfId="0" applyNumberFormat="1" applyFont="1" applyFill="1" applyBorder="1" applyAlignment="1">
      <alignment horizontal="right" vertical="center"/>
    </xf>
    <xf numFmtId="179" fontId="39" fillId="0" borderId="17" xfId="0" applyNumberFormat="1" applyFont="1" applyFill="1" applyBorder="1" applyAlignment="1" quotePrefix="1">
      <alignment horizontal="right" vertical="center"/>
    </xf>
    <xf numFmtId="0" fontId="14" fillId="0" borderId="8" xfId="0" applyFont="1" applyBorder="1" applyAlignment="1">
      <alignment horizontal="center" vertical="center" wrapText="1"/>
    </xf>
    <xf numFmtId="179" fontId="14" fillId="0" borderId="6" xfId="0" applyNumberFormat="1" applyFont="1" applyBorder="1" applyAlignment="1" quotePrefix="1">
      <alignment horizontal="right" vertical="center"/>
    </xf>
    <xf numFmtId="189" fontId="9" fillId="0" borderId="6" xfId="0" applyNumberFormat="1" applyFont="1" applyBorder="1" applyAlignment="1">
      <alignment vertical="center"/>
    </xf>
    <xf numFmtId="189" fontId="9" fillId="0" borderId="6" xfId="0" applyNumberFormat="1" applyFont="1" applyFill="1" applyBorder="1" applyAlignment="1">
      <alignment vertical="center"/>
    </xf>
    <xf numFmtId="189" fontId="9" fillId="0" borderId="2" xfId="0" applyNumberFormat="1" applyFont="1" applyFill="1" applyBorder="1" applyAlignment="1">
      <alignment vertical="center"/>
    </xf>
    <xf numFmtId="183" fontId="9" fillId="0" borderId="6" xfId="0" applyNumberFormat="1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83" fontId="9" fillId="0" borderId="6" xfId="0" applyNumberFormat="1" applyFont="1" applyFill="1" applyBorder="1" applyAlignment="1">
      <alignment vertical="center"/>
    </xf>
    <xf numFmtId="183" fontId="9" fillId="0" borderId="0" xfId="0" applyNumberFormat="1" applyFont="1" applyFill="1" applyAlignment="1">
      <alignment vertical="center"/>
    </xf>
    <xf numFmtId="183" fontId="9" fillId="0" borderId="4" xfId="0" applyNumberFormat="1" applyFont="1" applyFill="1" applyBorder="1" applyAlignment="1">
      <alignment vertical="center"/>
    </xf>
    <xf numFmtId="183" fontId="9" fillId="0" borderId="2" xfId="0" applyNumberFormat="1" applyFont="1" applyFill="1" applyBorder="1" applyAlignment="1">
      <alignment vertical="center"/>
    </xf>
    <xf numFmtId="183" fontId="9" fillId="0" borderId="1" xfId="0" applyNumberFormat="1" applyFont="1" applyFill="1" applyBorder="1" applyAlignment="1">
      <alignment vertical="center"/>
    </xf>
    <xf numFmtId="183" fontId="9" fillId="0" borderId="7" xfId="0" applyNumberFormat="1" applyFont="1" applyBorder="1" applyAlignment="1">
      <alignment/>
    </xf>
    <xf numFmtId="183" fontId="9" fillId="0" borderId="4" xfId="0" applyNumberFormat="1" applyFont="1" applyBorder="1" applyAlignment="1">
      <alignment/>
    </xf>
    <xf numFmtId="183" fontId="9" fillId="0" borderId="7" xfId="0" applyNumberFormat="1" applyFont="1" applyFill="1" applyBorder="1" applyAlignment="1">
      <alignment vertical="center"/>
    </xf>
    <xf numFmtId="183" fontId="9" fillId="0" borderId="7" xfId="0" applyNumberFormat="1" applyFont="1" applyFill="1" applyBorder="1" applyAlignment="1" quotePrefix="1">
      <alignment horizontal="right" vertical="center"/>
    </xf>
    <xf numFmtId="183" fontId="9" fillId="0" borderId="17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10" xfId="0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 quotePrefix="1">
      <alignment horizontal="right" vertical="center"/>
    </xf>
    <xf numFmtId="179" fontId="9" fillId="0" borderId="7" xfId="0" applyNumberFormat="1" applyFont="1" applyFill="1" applyBorder="1" applyAlignment="1" quotePrefix="1">
      <alignment horizontal="right" vertical="center"/>
    </xf>
    <xf numFmtId="3" fontId="40" fillId="0" borderId="5" xfId="0" applyNumberFormat="1" applyFont="1" applyBorder="1" applyAlignment="1">
      <alignment horizontal="centerContinuous" vertical="center"/>
    </xf>
    <xf numFmtId="3" fontId="40" fillId="0" borderId="27" xfId="0" applyNumberFormat="1" applyFont="1" applyBorder="1" applyAlignment="1">
      <alignment horizontal="center"/>
    </xf>
    <xf numFmtId="0" fontId="40" fillId="0" borderId="8" xfId="0" applyFont="1" applyBorder="1" applyAlignment="1" quotePrefix="1">
      <alignment horizontal="center" vertical="center"/>
    </xf>
    <xf numFmtId="179" fontId="14" fillId="0" borderId="17" xfId="0" applyNumberFormat="1" applyFont="1" applyBorder="1" applyAlignment="1">
      <alignment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179" fontId="14" fillId="0" borderId="17" xfId="15" applyNumberFormat="1" applyFont="1" applyBorder="1" applyAlignment="1">
      <alignment horizontal="right" vertical="center"/>
    </xf>
    <xf numFmtId="179" fontId="14" fillId="0" borderId="17" xfId="15" applyNumberFormat="1" applyFont="1" applyBorder="1" applyAlignment="1" quotePrefix="1">
      <alignment horizontal="right" vertical="center"/>
    </xf>
    <xf numFmtId="0" fontId="39" fillId="0" borderId="8" xfId="0" applyFont="1" applyBorder="1" applyAlignment="1">
      <alignment horizontal="center" vertical="center" wrapText="1"/>
    </xf>
    <xf numFmtId="179" fontId="40" fillId="0" borderId="17" xfId="15" applyNumberFormat="1" applyFont="1" applyBorder="1" applyAlignment="1">
      <alignment horizontal="right" vertical="center"/>
    </xf>
    <xf numFmtId="179" fontId="40" fillId="0" borderId="4" xfId="0" applyNumberFormat="1" applyFont="1" applyBorder="1" applyAlignment="1">
      <alignment horizontal="right" vertical="center"/>
    </xf>
    <xf numFmtId="179" fontId="40" fillId="0" borderId="10" xfId="15" applyNumberFormat="1" applyFont="1" applyBorder="1" applyAlignment="1">
      <alignment horizontal="right" vertical="center"/>
    </xf>
    <xf numFmtId="0" fontId="24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3" fontId="39" fillId="0" borderId="5" xfId="0" applyNumberFormat="1" applyFont="1" applyBorder="1" applyAlignment="1">
      <alignment horizontal="center" vertical="center"/>
    </xf>
    <xf numFmtId="0" fontId="39" fillId="0" borderId="8" xfId="0" applyFont="1" applyBorder="1" applyAlignment="1" quotePrefix="1">
      <alignment horizontal="center" vertical="center"/>
    </xf>
    <xf numFmtId="3" fontId="39" fillId="0" borderId="8" xfId="0" applyNumberFormat="1" applyFont="1" applyBorder="1" applyAlignment="1">
      <alignment horizontal="center" vertical="center" wrapText="1"/>
    </xf>
    <xf numFmtId="3" fontId="39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179" fontId="9" fillId="0" borderId="6" xfId="0" applyNumberFormat="1" applyFont="1" applyBorder="1" applyAlignment="1" applyProtection="1">
      <alignment vertical="center"/>
      <protection/>
    </xf>
    <xf numFmtId="179" fontId="9" fillId="0" borderId="7" xfId="0" applyNumberFormat="1" applyFont="1" applyBorder="1" applyAlignment="1" applyProtection="1">
      <alignment vertical="center"/>
      <protection/>
    </xf>
    <xf numFmtId="183" fontId="9" fillId="0" borderId="7" xfId="0" applyNumberFormat="1" applyFont="1" applyBorder="1" applyAlignment="1">
      <alignment vertical="center"/>
    </xf>
    <xf numFmtId="183" fontId="9" fillId="0" borderId="17" xfId="0" applyNumberFormat="1" applyFont="1" applyBorder="1" applyAlignment="1">
      <alignment vertical="center"/>
    </xf>
    <xf numFmtId="179" fontId="9" fillId="0" borderId="2" xfId="0" applyNumberFormat="1" applyFont="1" applyBorder="1" applyAlignment="1" applyProtection="1">
      <alignment vertical="center"/>
      <protection/>
    </xf>
    <xf numFmtId="179" fontId="9" fillId="0" borderId="4" xfId="0" applyNumberFormat="1" applyFont="1" applyBorder="1" applyAlignment="1" applyProtection="1">
      <alignment vertical="center"/>
      <protection/>
    </xf>
    <xf numFmtId="183" fontId="9" fillId="0" borderId="4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 vertical="center"/>
    </xf>
    <xf numFmtId="49" fontId="16" fillId="0" borderId="0" xfId="0" applyNumberFormat="1" applyFont="1" applyAlignment="1" quotePrefix="1">
      <alignment horizontal="left" vertical="center"/>
    </xf>
    <xf numFmtId="49" fontId="10" fillId="0" borderId="0" xfId="0" applyNumberFormat="1" applyFont="1" applyAlignment="1">
      <alignment horizontal="distributed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10" fillId="0" borderId="0" xfId="0" applyNumberFormat="1" applyFont="1" applyAlignment="1" quotePrefix="1">
      <alignment horizontal="distributed" vertical="center"/>
    </xf>
    <xf numFmtId="3" fontId="41" fillId="0" borderId="9" xfId="0" applyNumberFormat="1" applyFont="1" applyBorder="1" applyAlignment="1">
      <alignment horizontal="center" vertical="center"/>
    </xf>
    <xf numFmtId="3" fontId="41" fillId="0" borderId="9" xfId="0" applyNumberFormat="1" applyFont="1" applyBorder="1" applyAlignment="1">
      <alignment horizontal="centerContinuous" vertical="center"/>
    </xf>
    <xf numFmtId="3" fontId="42" fillId="0" borderId="9" xfId="0" applyNumberFormat="1" applyFont="1" applyBorder="1" applyAlignment="1">
      <alignment horizontal="centerContinuous" vertical="center"/>
    </xf>
    <xf numFmtId="3" fontId="42" fillId="0" borderId="9" xfId="0" applyNumberFormat="1" applyFont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 shrinkToFit="1"/>
    </xf>
    <xf numFmtId="3" fontId="42" fillId="0" borderId="28" xfId="0" applyNumberFormat="1" applyFont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3" fontId="44" fillId="0" borderId="9" xfId="0" applyNumberFormat="1" applyFont="1" applyBorder="1" applyAlignment="1">
      <alignment horizontal="center" vertical="center"/>
    </xf>
    <xf numFmtId="3" fontId="44" fillId="0" borderId="9" xfId="0" applyNumberFormat="1" applyFont="1" applyBorder="1" applyAlignment="1">
      <alignment horizontal="centerContinuous" vertical="center"/>
    </xf>
    <xf numFmtId="3" fontId="44" fillId="0" borderId="27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 shrinkToFit="1"/>
    </xf>
    <xf numFmtId="3" fontId="44" fillId="0" borderId="28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3" fontId="40" fillId="0" borderId="9" xfId="0" applyNumberFormat="1" applyFont="1" applyBorder="1" applyAlignment="1">
      <alignment horizontal="center" vertical="center"/>
    </xf>
    <xf numFmtId="3" fontId="40" fillId="0" borderId="9" xfId="0" applyNumberFormat="1" applyFont="1" applyBorder="1" applyAlignment="1">
      <alignment horizontal="centerContinuous" vertical="center"/>
    </xf>
    <xf numFmtId="0" fontId="46" fillId="0" borderId="30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3" fontId="17" fillId="0" borderId="0" xfId="0" applyNumberFormat="1" applyFont="1" applyAlignment="1">
      <alignment vertical="center"/>
    </xf>
    <xf numFmtId="0" fontId="41" fillId="0" borderId="19" xfId="0" applyFont="1" applyBorder="1" applyAlignment="1">
      <alignment horizontal="center" vertical="center" wrapText="1" shrinkToFit="1"/>
    </xf>
    <xf numFmtId="0" fontId="20" fillId="0" borderId="7" xfId="0" applyFont="1" applyBorder="1" applyAlignment="1">
      <alignment wrapText="1"/>
    </xf>
    <xf numFmtId="0" fontId="20" fillId="0" borderId="7" xfId="0" applyFont="1" applyBorder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41" fillId="0" borderId="6" xfId="0" applyFont="1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39" fillId="0" borderId="8" xfId="0" applyFont="1" applyBorder="1" applyAlignment="1" quotePrefix="1">
      <alignment horizontal="distributed" vertical="center"/>
    </xf>
    <xf numFmtId="3" fontId="39" fillId="0" borderId="9" xfId="0" applyNumberFormat="1" applyFont="1" applyBorder="1" applyAlignment="1">
      <alignment horizontal="centerContinuous" vertical="center"/>
    </xf>
    <xf numFmtId="3" fontId="39" fillId="0" borderId="9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centerContinuous" vertical="center"/>
    </xf>
    <xf numFmtId="3" fontId="39" fillId="0" borderId="2" xfId="0" applyNumberFormat="1" applyFont="1" applyBorder="1" applyAlignment="1" quotePrefix="1">
      <alignment horizontal="center" vertical="center"/>
    </xf>
    <xf numFmtId="3" fontId="39" fillId="0" borderId="2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 quotePrefix="1">
      <alignment horizontal="center" vertical="center"/>
    </xf>
    <xf numFmtId="3" fontId="39" fillId="0" borderId="25" xfId="0" applyNumberFormat="1" applyFont="1" applyBorder="1" applyAlignment="1">
      <alignment horizontal="center" vertical="center"/>
    </xf>
    <xf numFmtId="3" fontId="39" fillId="0" borderId="31" xfId="0" applyNumberFormat="1" applyFont="1" applyBorder="1" applyAlignment="1">
      <alignment horizontal="center" vertical="center"/>
    </xf>
    <xf numFmtId="0" fontId="39" fillId="0" borderId="8" xfId="0" applyFont="1" applyBorder="1" applyAlignment="1">
      <alignment horizontal="left" vertical="center"/>
    </xf>
    <xf numFmtId="0" fontId="39" fillId="0" borderId="8" xfId="0" applyFont="1" applyBorder="1" applyAlignment="1" quotePrefix="1">
      <alignment horizontal="left" vertical="center"/>
    </xf>
    <xf numFmtId="0" fontId="39" fillId="0" borderId="8" xfId="0" applyFont="1" applyBorder="1" applyAlignment="1">
      <alignment horizontal="distributed" vertical="center"/>
    </xf>
    <xf numFmtId="179" fontId="39" fillId="0" borderId="6" xfId="15" applyNumberFormat="1" applyFont="1" applyBorder="1" applyAlignment="1">
      <alignment horizontal="right" vertical="center"/>
    </xf>
    <xf numFmtId="179" fontId="39" fillId="0" borderId="17" xfId="15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179" fontId="39" fillId="0" borderId="7" xfId="15" applyNumberFormat="1" applyFont="1" applyBorder="1" applyAlignment="1">
      <alignment horizontal="right" vertical="center"/>
    </xf>
    <xf numFmtId="179" fontId="9" fillId="0" borderId="15" xfId="15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distributed" vertical="center"/>
    </xf>
    <xf numFmtId="3" fontId="39" fillId="0" borderId="8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vertical="center"/>
    </xf>
    <xf numFmtId="179" fontId="9" fillId="0" borderId="7" xfId="0" applyNumberFormat="1" applyFont="1" applyBorder="1" applyAlignment="1" quotePrefix="1">
      <alignment horizontal="right" vertical="center"/>
    </xf>
    <xf numFmtId="179" fontId="9" fillId="0" borderId="15" xfId="0" applyNumberFormat="1" applyFont="1" applyBorder="1" applyAlignment="1">
      <alignment vertical="center"/>
    </xf>
    <xf numFmtId="179" fontId="9" fillId="0" borderId="2" xfId="0" applyNumberFormat="1" applyFont="1" applyBorder="1" applyAlignment="1" quotePrefix="1">
      <alignment horizontal="right" vertical="center"/>
    </xf>
    <xf numFmtId="179" fontId="9" fillId="0" borderId="1" xfId="0" applyNumberFormat="1" applyFont="1" applyBorder="1" applyAlignment="1" quotePrefix="1">
      <alignment horizontal="right" vertical="center"/>
    </xf>
    <xf numFmtId="179" fontId="9" fillId="0" borderId="2" xfId="16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9" fontId="44" fillId="0" borderId="6" xfId="15" applyNumberFormat="1" applyFont="1" applyBorder="1" applyAlignment="1">
      <alignment horizontal="right" vertical="center"/>
    </xf>
    <xf numFmtId="179" fontId="20" fillId="0" borderId="17" xfId="0" applyNumberFormat="1" applyFont="1" applyBorder="1" applyAlignment="1">
      <alignment horizontal="right" vertical="center"/>
    </xf>
    <xf numFmtId="179" fontId="20" fillId="0" borderId="7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vertical="center"/>
    </xf>
    <xf numFmtId="179" fontId="10" fillId="0" borderId="7" xfId="0" applyNumberFormat="1" applyFont="1" applyBorder="1" applyAlignment="1">
      <alignment vertical="center"/>
    </xf>
    <xf numFmtId="179" fontId="24" fillId="0" borderId="7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Continuous" vertical="center"/>
    </xf>
    <xf numFmtId="3" fontId="39" fillId="0" borderId="9" xfId="0" applyNumberFormat="1" applyFont="1" applyBorder="1" applyAlignment="1">
      <alignment horizontal="left" vertical="center"/>
    </xf>
    <xf numFmtId="3" fontId="39" fillId="0" borderId="5" xfId="0" applyNumberFormat="1" applyFont="1" applyBorder="1" applyAlignment="1">
      <alignment vertical="center"/>
    </xf>
    <xf numFmtId="3" fontId="39" fillId="0" borderId="32" xfId="0" applyNumberFormat="1" applyFont="1" applyBorder="1" applyAlignment="1">
      <alignment horizontal="center" vertical="center"/>
    </xf>
    <xf numFmtId="3" fontId="39" fillId="0" borderId="6" xfId="0" applyNumberFormat="1" applyFont="1" applyBorder="1" applyAlignment="1">
      <alignment horizontal="centerContinuous" vertical="center"/>
    </xf>
    <xf numFmtId="3" fontId="39" fillId="0" borderId="20" xfId="0" applyNumberFormat="1" applyFont="1" applyBorder="1" applyAlignment="1">
      <alignment horizontal="centerContinuous" vertical="center"/>
    </xf>
    <xf numFmtId="3" fontId="39" fillId="0" borderId="24" xfId="0" applyNumberFormat="1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Continuous" vertical="center"/>
    </xf>
    <xf numFmtId="3" fontId="40" fillId="0" borderId="2" xfId="0" applyNumberFormat="1" applyFont="1" applyBorder="1" applyAlignment="1" quotePrefix="1">
      <alignment horizontal="center" vertical="center" wrapText="1"/>
    </xf>
    <xf numFmtId="3" fontId="40" fillId="0" borderId="2" xfId="0" applyNumberFormat="1" applyFont="1" applyBorder="1" applyAlignment="1">
      <alignment horizontal="center" vertical="center" wrapText="1"/>
    </xf>
    <xf numFmtId="3" fontId="40" fillId="0" borderId="24" xfId="0" applyNumberFormat="1" applyFont="1" applyBorder="1" applyAlignment="1">
      <alignment horizontal="center" vertical="center" wrapText="1"/>
    </xf>
    <xf numFmtId="3" fontId="40" fillId="0" borderId="25" xfId="0" applyNumberFormat="1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horizontal="left" vertical="center" wrapText="1"/>
    </xf>
    <xf numFmtId="3" fontId="40" fillId="0" borderId="6" xfId="0" applyNumberFormat="1" applyFont="1" applyBorder="1" applyAlignment="1" quotePrefix="1">
      <alignment horizontal="right" vertical="center"/>
    </xf>
    <xf numFmtId="3" fontId="40" fillId="0" borderId="0" xfId="0" applyNumberFormat="1" applyFont="1" applyBorder="1" applyAlignment="1" quotePrefix="1">
      <alignment horizontal="right" vertical="center"/>
    </xf>
    <xf numFmtId="3" fontId="40" fillId="0" borderId="17" xfId="0" applyNumberFormat="1" applyFont="1" applyBorder="1" applyAlignment="1" quotePrefix="1">
      <alignment horizontal="right" vertical="center"/>
    </xf>
    <xf numFmtId="3" fontId="17" fillId="0" borderId="1" xfId="0" applyNumberFormat="1" applyFont="1" applyBorder="1" applyAlignment="1">
      <alignment vertical="center"/>
    </xf>
    <xf numFmtId="179" fontId="10" fillId="0" borderId="6" xfId="0" applyNumberFormat="1" applyFont="1" applyBorder="1" applyAlignment="1" quotePrefix="1">
      <alignment horizontal="right" vertical="center"/>
    </xf>
    <xf numFmtId="179" fontId="10" fillId="0" borderId="17" xfId="0" applyNumberFormat="1" applyFont="1" applyBorder="1" applyAlignment="1" quotePrefix="1">
      <alignment horizontal="right" vertical="center"/>
    </xf>
    <xf numFmtId="179" fontId="10" fillId="0" borderId="17" xfId="0" applyNumberFormat="1" applyFont="1" applyBorder="1" applyAlignment="1">
      <alignment vertical="center"/>
    </xf>
    <xf numFmtId="179" fontId="10" fillId="0" borderId="7" xfId="0" applyNumberFormat="1" applyFont="1" applyBorder="1" applyAlignment="1" quotePrefix="1">
      <alignment horizontal="right" vertical="center"/>
    </xf>
    <xf numFmtId="0" fontId="41" fillId="0" borderId="8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3" fontId="41" fillId="0" borderId="5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Continuous" vertical="center"/>
    </xf>
    <xf numFmtId="3" fontId="41" fillId="0" borderId="5" xfId="0" applyNumberFormat="1" applyFont="1" applyBorder="1" applyAlignment="1">
      <alignment horizontal="centerContinuous" vertical="center"/>
    </xf>
    <xf numFmtId="3" fontId="41" fillId="0" borderId="2" xfId="0" applyNumberFormat="1" applyFont="1" applyBorder="1" applyAlignment="1" quotePrefix="1">
      <alignment horizontal="center" vertical="center" wrapText="1"/>
    </xf>
    <xf numFmtId="3" fontId="41" fillId="0" borderId="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 quotePrefix="1">
      <alignment horizontal="center" vertical="center" wrapText="1"/>
    </xf>
    <xf numFmtId="3" fontId="41" fillId="0" borderId="25" xfId="0" applyNumberFormat="1" applyFont="1" applyBorder="1" applyAlignment="1">
      <alignment horizontal="center" vertical="center" wrapText="1"/>
    </xf>
    <xf numFmtId="3" fontId="41" fillId="0" borderId="1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left" vertical="center" wrapText="1"/>
    </xf>
    <xf numFmtId="179" fontId="42" fillId="0" borderId="6" xfId="0" applyNumberFormat="1" applyFont="1" applyBorder="1" applyAlignment="1" quotePrefix="1">
      <alignment horizontal="right" vertical="center"/>
    </xf>
    <xf numFmtId="179" fontId="42" fillId="0" borderId="17" xfId="0" applyNumberFormat="1" applyFont="1" applyBorder="1" applyAlignment="1" quotePrefix="1">
      <alignment horizontal="right" vertical="center"/>
    </xf>
    <xf numFmtId="179" fontId="42" fillId="0" borderId="7" xfId="0" applyNumberFormat="1" applyFont="1" applyBorder="1" applyAlignment="1" quotePrefix="1">
      <alignment horizontal="right" vertical="center"/>
    </xf>
    <xf numFmtId="3" fontId="39" fillId="0" borderId="12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179" fontId="9" fillId="0" borderId="1" xfId="15" applyNumberFormat="1" applyFont="1" applyBorder="1" applyAlignment="1" quotePrefix="1">
      <alignment horizontal="right" vertical="center"/>
    </xf>
    <xf numFmtId="0" fontId="39" fillId="0" borderId="8" xfId="0" applyFont="1" applyBorder="1" applyAlignment="1">
      <alignment horizontal="center" vertical="center"/>
    </xf>
    <xf numFmtId="3" fontId="40" fillId="0" borderId="9" xfId="0" applyNumberFormat="1" applyFont="1" applyBorder="1" applyAlignment="1">
      <alignment horizontal="centerContinuous" vertical="center" wrapText="1"/>
    </xf>
    <xf numFmtId="3" fontId="40" fillId="0" borderId="20" xfId="0" applyNumberFormat="1" applyFont="1" applyBorder="1" applyAlignment="1">
      <alignment horizontal="centerContinuous" vertical="center" wrapText="1"/>
    </xf>
    <xf numFmtId="3" fontId="40" fillId="0" borderId="7" xfId="0" applyNumberFormat="1" applyFont="1" applyBorder="1" applyAlignment="1" quotePrefix="1">
      <alignment horizontal="right" vertical="center"/>
    </xf>
    <xf numFmtId="189" fontId="14" fillId="0" borderId="16" xfId="0" applyNumberFormat="1" applyFont="1" applyBorder="1" applyAlignment="1">
      <alignment/>
    </xf>
    <xf numFmtId="189" fontId="14" fillId="0" borderId="15" xfId="0" applyNumberFormat="1" applyFont="1" applyBorder="1" applyAlignment="1">
      <alignment/>
    </xf>
    <xf numFmtId="179" fontId="14" fillId="0" borderId="7" xfId="0" applyNumberFormat="1" applyFont="1" applyBorder="1" applyAlignment="1">
      <alignment/>
    </xf>
    <xf numFmtId="179" fontId="14" fillId="0" borderId="4" xfId="0" applyNumberFormat="1" applyFont="1" applyBorder="1" applyAlignment="1">
      <alignment/>
    </xf>
    <xf numFmtId="183" fontId="14" fillId="0" borderId="17" xfId="0" applyNumberFormat="1" applyFont="1" applyBorder="1" applyAlignment="1">
      <alignment/>
    </xf>
    <xf numFmtId="183" fontId="14" fillId="0" borderId="10" xfId="0" applyNumberFormat="1" applyFont="1" applyBorder="1" applyAlignment="1">
      <alignment/>
    </xf>
    <xf numFmtId="0" fontId="40" fillId="0" borderId="18" xfId="0" applyFont="1" applyBorder="1" applyAlignment="1">
      <alignment horizontal="distributed" vertical="center"/>
    </xf>
    <xf numFmtId="194" fontId="40" fillId="0" borderId="30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4" fontId="40" fillId="0" borderId="22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distributed" vertical="center"/>
    </xf>
    <xf numFmtId="3" fontId="40" fillId="0" borderId="2" xfId="0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left" vertical="center"/>
    </xf>
    <xf numFmtId="0" fontId="40" fillId="0" borderId="8" xfId="0" applyFont="1" applyBorder="1" applyAlignment="1">
      <alignment horizontal="right" vertical="center"/>
    </xf>
    <xf numFmtId="0" fontId="40" fillId="0" borderId="6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40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79" fontId="24" fillId="0" borderId="6" xfId="15" applyNumberFormat="1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3" fontId="9" fillId="0" borderId="0" xfId="0" applyNumberFormat="1" applyFont="1" applyAlignment="1" applyProtection="1">
      <alignment horizontal="distributed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9" fillId="0" borderId="1" xfId="0" applyFont="1" applyBorder="1" applyAlignment="1" applyProtection="1" quotePrefix="1">
      <alignment horizontal="distributed"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3" fontId="16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0" fillId="0" borderId="18" xfId="0" applyFont="1" applyBorder="1" applyAlignment="1" applyProtection="1" quotePrefix="1">
      <alignment horizontal="left" vertical="center"/>
      <protection locked="0"/>
    </xf>
    <xf numFmtId="0" fontId="20" fillId="0" borderId="6" xfId="0" applyFont="1" applyBorder="1" applyAlignment="1" applyProtection="1" quotePrefix="1">
      <alignment horizontal="center" vertical="center"/>
      <protection locked="0"/>
    </xf>
    <xf numFmtId="3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 quotePrefix="1">
      <alignment horizontal="center" vertical="center"/>
      <protection locked="0"/>
    </xf>
    <xf numFmtId="3" fontId="20" fillId="0" borderId="9" xfId="0" applyNumberFormat="1" applyFont="1" applyBorder="1" applyAlignment="1" applyProtection="1">
      <alignment horizontal="right" vertical="center"/>
      <protection locked="0"/>
    </xf>
    <xf numFmtId="3" fontId="20" fillId="0" borderId="9" xfId="0" applyNumberFormat="1" applyFont="1" applyBorder="1" applyAlignment="1" applyProtection="1">
      <alignment horizontal="center" vertical="center"/>
      <protection locked="0"/>
    </xf>
    <xf numFmtId="3" fontId="20" fillId="0" borderId="9" xfId="0" applyNumberFormat="1" applyFont="1" applyBorder="1" applyAlignment="1" applyProtection="1">
      <alignment horizontal="centerContinuous" vertical="center"/>
      <protection locked="0"/>
    </xf>
    <xf numFmtId="3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3" fontId="44" fillId="0" borderId="9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right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3" fontId="44" fillId="0" borderId="9" xfId="0" applyNumberFormat="1" applyFont="1" applyBorder="1" applyAlignment="1" applyProtection="1">
      <alignment horizontal="centerContinuous" vertical="center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3" fontId="44" fillId="0" borderId="27" xfId="0" applyNumberFormat="1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 wrapText="1" shrinkToFit="1"/>
      <protection locked="0"/>
    </xf>
    <xf numFmtId="3" fontId="44" fillId="0" borderId="28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distributed" vertical="distributed"/>
      <protection locked="0"/>
    </xf>
    <xf numFmtId="0" fontId="20" fillId="0" borderId="3" xfId="0" applyFont="1" applyBorder="1" applyAlignment="1" applyProtection="1" quotePrefix="1">
      <alignment horizontal="distributed" vertic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3" fontId="20" fillId="0" borderId="2" xfId="0" applyNumberFormat="1" applyFont="1" applyBorder="1" applyAlignment="1" applyProtection="1">
      <alignment horizontal="center"/>
      <protection locked="0"/>
    </xf>
    <xf numFmtId="3" fontId="20" fillId="0" borderId="4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distributed" vertical="distributed"/>
      <protection locked="0"/>
    </xf>
    <xf numFmtId="0" fontId="45" fillId="0" borderId="16" xfId="0" applyFont="1" applyBorder="1" applyAlignment="1" applyProtection="1">
      <alignment horizontal="left" vertical="center"/>
      <protection locked="0"/>
    </xf>
    <xf numFmtId="179" fontId="24" fillId="0" borderId="6" xfId="0" applyNumberFormat="1" applyFont="1" applyBorder="1" applyAlignment="1" applyProtection="1">
      <alignment horizontal="right" vertical="center"/>
      <protection locked="0"/>
    </xf>
    <xf numFmtId="179" fontId="24" fillId="0" borderId="17" xfId="0" applyNumberFormat="1" applyFont="1" applyBorder="1" applyAlignment="1" applyProtection="1">
      <alignment horizontal="right" vertical="center"/>
      <protection locked="0"/>
    </xf>
    <xf numFmtId="0" fontId="20" fillId="0" borderId="8" xfId="0" applyFont="1" applyBorder="1" applyAlignment="1" applyProtection="1">
      <alignment horizontal="distributed" vertical="center"/>
      <protection locked="0"/>
    </xf>
    <xf numFmtId="0" fontId="20" fillId="0" borderId="6" xfId="0" applyFont="1" applyBorder="1" applyAlignment="1" applyProtection="1">
      <alignment horizontal="right" vertical="center"/>
      <protection locked="0"/>
    </xf>
    <xf numFmtId="0" fontId="44" fillId="0" borderId="6" xfId="0" applyFont="1" applyBorder="1" applyAlignment="1" applyProtection="1">
      <alignment horizontal="left" vertical="center"/>
      <protection locked="0"/>
    </xf>
    <xf numFmtId="179" fontId="24" fillId="0" borderId="17" xfId="15" applyNumberFormat="1" applyFont="1" applyBorder="1" applyAlignment="1" applyProtection="1">
      <alignment horizontal="right" vertical="center"/>
      <protection locked="0"/>
    </xf>
    <xf numFmtId="179" fontId="24" fillId="0" borderId="6" xfId="15" applyNumberFormat="1" applyFont="1" applyBorder="1" applyAlignment="1" applyProtection="1" quotePrefix="1">
      <alignment horizontal="right" vertical="center"/>
      <protection locked="0"/>
    </xf>
    <xf numFmtId="179" fontId="41" fillId="0" borderId="6" xfId="15" applyNumberFormat="1" applyFont="1" applyBorder="1" applyAlignment="1" applyProtection="1">
      <alignment horizontal="right" vertical="center"/>
      <protection locked="0"/>
    </xf>
    <xf numFmtId="0" fontId="20" fillId="0" borderId="8" xfId="0" applyFont="1" applyBorder="1" applyAlignment="1" applyProtection="1" quotePrefix="1">
      <alignment horizontal="distributed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distributed" vertical="center"/>
      <protection locked="0"/>
    </xf>
    <xf numFmtId="3" fontId="9" fillId="0" borderId="2" xfId="0" applyNumberFormat="1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5" fillId="0" borderId="16" xfId="0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right" vertical="center"/>
      <protection/>
    </xf>
    <xf numFmtId="0" fontId="20" fillId="0" borderId="6" xfId="0" applyFont="1" applyBorder="1" applyAlignment="1" applyProtection="1">
      <alignment horizontal="distributed" vertical="center"/>
      <protection/>
    </xf>
    <xf numFmtId="0" fontId="9" fillId="0" borderId="2" xfId="0" applyFont="1" applyBorder="1" applyAlignment="1" applyProtection="1">
      <alignment horizontal="distributed" vertical="center"/>
      <protection/>
    </xf>
    <xf numFmtId="0" fontId="1" fillId="0" borderId="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0" fillId="0" borderId="8" xfId="0" applyFont="1" applyBorder="1" applyAlignment="1" applyProtection="1">
      <alignment horizontal="center" vertical="center"/>
      <protection locked="0"/>
    </xf>
    <xf numFmtId="43" fontId="14" fillId="0" borderId="7" xfId="15" applyFont="1" applyFill="1" applyBorder="1" applyAlignment="1">
      <alignment horizontal="right" vertical="center"/>
    </xf>
    <xf numFmtId="43" fontId="14" fillId="0" borderId="7" xfId="15" applyFont="1" applyFill="1" applyBorder="1" applyAlignment="1" quotePrefix="1">
      <alignment horizontal="right" vertical="center"/>
    </xf>
    <xf numFmtId="43" fontId="40" fillId="0" borderId="6" xfId="15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3" fontId="40" fillId="0" borderId="7" xfId="15" applyFont="1" applyFill="1" applyBorder="1" applyAlignment="1">
      <alignment horizontal="right" vertical="center"/>
    </xf>
    <xf numFmtId="43" fontId="40" fillId="0" borderId="4" xfId="15" applyFont="1" applyFill="1" applyBorder="1" applyAlignment="1">
      <alignment horizontal="right" vertical="center"/>
    </xf>
    <xf numFmtId="43" fontId="14" fillId="0" borderId="6" xfId="15" applyFont="1" applyFill="1" applyBorder="1" applyAlignment="1" quotePrefix="1">
      <alignment horizontal="right" vertical="center"/>
    </xf>
    <xf numFmtId="43" fontId="14" fillId="0" borderId="2" xfId="15" applyFont="1" applyFill="1" applyBorder="1" applyAlignment="1">
      <alignment horizontal="right" vertical="center"/>
    </xf>
    <xf numFmtId="43" fontId="14" fillId="0" borderId="17" xfId="15" applyFont="1" applyFill="1" applyBorder="1" applyAlignment="1">
      <alignment horizontal="right" vertical="center"/>
    </xf>
    <xf numFmtId="43" fontId="9" fillId="0" borderId="17" xfId="15" applyFont="1" applyFill="1" applyBorder="1" applyAlignment="1" quotePrefix="1">
      <alignment horizontal="right" vertical="center"/>
    </xf>
    <xf numFmtId="43" fontId="39" fillId="0" borderId="17" xfId="15" applyFont="1" applyFill="1" applyBorder="1" applyAlignment="1" quotePrefix="1">
      <alignment horizontal="right" vertical="center"/>
    </xf>
    <xf numFmtId="43" fontId="9" fillId="0" borderId="17" xfId="15" applyFont="1" applyFill="1" applyBorder="1" applyAlignment="1">
      <alignment horizontal="right" vertical="center"/>
    </xf>
    <xf numFmtId="43" fontId="39" fillId="0" borderId="10" xfId="15" applyFont="1" applyFill="1" applyBorder="1" applyAlignment="1" quotePrefix="1">
      <alignment horizontal="right" vertical="center"/>
    </xf>
    <xf numFmtId="43" fontId="14" fillId="0" borderId="6" xfId="15" applyFont="1" applyBorder="1" applyAlignment="1">
      <alignment horizontal="right" vertical="center"/>
    </xf>
    <xf numFmtId="43" fontId="14" fillId="0" borderId="4" xfId="15" applyFont="1" applyFill="1" applyBorder="1" applyAlignment="1" quotePrefix="1">
      <alignment horizontal="right" vertical="center"/>
    </xf>
    <xf numFmtId="43" fontId="14" fillId="0" borderId="4" xfId="15" applyFont="1" applyFill="1" applyBorder="1" applyAlignment="1">
      <alignment horizontal="right" vertical="center"/>
    </xf>
    <xf numFmtId="43" fontId="14" fillId="0" borderId="17" xfId="15" applyFont="1" applyBorder="1" applyAlignment="1">
      <alignment horizontal="right" vertical="center"/>
    </xf>
    <xf numFmtId="43" fontId="40" fillId="0" borderId="17" xfId="15" applyFont="1" applyBorder="1" applyAlignment="1">
      <alignment horizontal="right" vertical="center"/>
    </xf>
    <xf numFmtId="43" fontId="40" fillId="0" borderId="7" xfId="15" applyFont="1" applyBorder="1" applyAlignment="1">
      <alignment horizontal="right" vertical="center"/>
    </xf>
    <xf numFmtId="43" fontId="24" fillId="0" borderId="6" xfId="15" applyFont="1" applyBorder="1" applyAlignment="1" applyProtection="1">
      <alignment horizontal="right" vertical="center"/>
      <protection locked="0"/>
    </xf>
    <xf numFmtId="43" fontId="41" fillId="0" borderId="6" xfId="15" applyFont="1" applyBorder="1" applyAlignment="1" applyProtection="1">
      <alignment horizontal="right" vertical="center"/>
      <protection locked="0"/>
    </xf>
    <xf numFmtId="43" fontId="9" fillId="0" borderId="6" xfId="15" applyFont="1" applyBorder="1" applyAlignment="1">
      <alignment horizontal="right" vertical="center"/>
    </xf>
    <xf numFmtId="43" fontId="39" fillId="0" borderId="6" xfId="15" applyFont="1" applyBorder="1" applyAlignment="1">
      <alignment horizontal="right" vertical="center"/>
    </xf>
    <xf numFmtId="43" fontId="39" fillId="0" borderId="17" xfId="15" applyFont="1" applyBorder="1" applyAlignment="1">
      <alignment horizontal="right" vertical="center"/>
    </xf>
    <xf numFmtId="43" fontId="9" fillId="0" borderId="17" xfId="15" applyFont="1" applyBorder="1" applyAlignment="1">
      <alignment horizontal="right" vertical="center"/>
    </xf>
    <xf numFmtId="43" fontId="39" fillId="0" borderId="7" xfId="15" applyFont="1" applyBorder="1" applyAlignment="1">
      <alignment horizontal="right" vertical="center"/>
    </xf>
    <xf numFmtId="43" fontId="9" fillId="0" borderId="17" xfId="15" applyFont="1" applyBorder="1" applyAlignment="1" quotePrefix="1">
      <alignment horizontal="right" vertical="center"/>
    </xf>
    <xf numFmtId="43" fontId="9" fillId="0" borderId="7" xfId="15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" fontId="11" fillId="0" borderId="0" xfId="0" applyNumberFormat="1" applyFont="1" applyAlignment="1" quotePrefix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3" fontId="40" fillId="0" borderId="28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3" fontId="40" fillId="0" borderId="7" xfId="0" applyNumberFormat="1" applyFont="1" applyBorder="1" applyAlignment="1">
      <alignment horizontal="center" wrapText="1"/>
    </xf>
    <xf numFmtId="3" fontId="40" fillId="0" borderId="14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3" fontId="40" fillId="0" borderId="5" xfId="0" applyNumberFormat="1" applyFont="1" applyBorder="1" applyAlignment="1">
      <alignment horizontal="center" vertical="center"/>
    </xf>
    <xf numFmtId="208" fontId="24" fillId="0" borderId="6" xfId="15" applyNumberFormat="1" applyFont="1" applyBorder="1" applyAlignment="1" applyProtection="1">
      <alignment horizontal="right" vertical="center"/>
      <protection locked="0"/>
    </xf>
    <xf numFmtId="208" fontId="41" fillId="0" borderId="6" xfId="15" applyNumberFormat="1" applyFont="1" applyBorder="1" applyAlignment="1" applyProtection="1">
      <alignment horizontal="right" vertical="center"/>
      <protection locked="0"/>
    </xf>
    <xf numFmtId="0" fontId="45" fillId="0" borderId="16" xfId="0" applyFont="1" applyFill="1" applyBorder="1" applyAlignment="1" applyProtection="1">
      <alignment horizontal="left" vertical="center"/>
      <protection/>
    </xf>
    <xf numFmtId="179" fontId="24" fillId="0" borderId="6" xfId="15" applyNumberFormat="1" applyFont="1" applyFill="1" applyBorder="1" applyAlignment="1" applyProtection="1">
      <alignment horizontal="right" vertical="center"/>
      <protection locked="0"/>
    </xf>
    <xf numFmtId="179" fontId="24" fillId="0" borderId="17" xfId="15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vertical="center"/>
      <protection locked="0"/>
    </xf>
    <xf numFmtId="0" fontId="14" fillId="0" borderId="1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3" fontId="40" fillId="0" borderId="2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distributed" wrapText="1"/>
    </xf>
    <xf numFmtId="0" fontId="9" fillId="0" borderId="8" xfId="0" applyFont="1" applyBorder="1" applyAlignment="1">
      <alignment horizontal="distributed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39" fillId="0" borderId="34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40" fillId="0" borderId="18" xfId="0" applyFont="1" applyBorder="1" applyAlignment="1" quotePrefix="1">
      <alignment horizontal="distributed" vertical="center" wrapText="1"/>
    </xf>
    <xf numFmtId="0" fontId="14" fillId="0" borderId="8" xfId="0" applyFont="1" applyBorder="1" applyAlignment="1">
      <alignment horizontal="distributed" vertical="center" wrapText="1"/>
    </xf>
    <xf numFmtId="3" fontId="40" fillId="0" borderId="23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7" xfId="0" applyNumberFormat="1" applyFont="1" applyBorder="1" applyAlignment="1">
      <alignment horizontal="center" wrapText="1"/>
    </xf>
    <xf numFmtId="3" fontId="14" fillId="0" borderId="6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40" fillId="0" borderId="3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40" fillId="0" borderId="34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wrapText="1"/>
    </xf>
    <xf numFmtId="0" fontId="39" fillId="0" borderId="18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/>
    </xf>
    <xf numFmtId="3" fontId="39" fillId="0" borderId="5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 vertical="distributed"/>
    </xf>
    <xf numFmtId="3" fontId="10" fillId="0" borderId="7" xfId="0" applyNumberFormat="1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3" fontId="42" fillId="0" borderId="34" xfId="0" applyNumberFormat="1" applyFont="1" applyBorder="1" applyAlignment="1">
      <alignment horizontal="distributed" vertical="center"/>
    </xf>
    <xf numFmtId="3" fontId="10" fillId="0" borderId="5" xfId="0" applyNumberFormat="1" applyFont="1" applyBorder="1" applyAlignment="1">
      <alignment horizontal="distributed" vertical="center"/>
    </xf>
    <xf numFmtId="3" fontId="24" fillId="0" borderId="5" xfId="0" applyNumberFormat="1" applyFont="1" applyBorder="1" applyAlignment="1">
      <alignment horizontal="center" vertical="center"/>
    </xf>
    <xf numFmtId="3" fontId="42" fillId="0" borderId="29" xfId="0" applyNumberFormat="1" applyFont="1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0" fillId="0" borderId="8" xfId="0" applyFont="1" applyBorder="1" applyAlignment="1" quotePrefix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2" fillId="0" borderId="8" xfId="0" applyFont="1" applyBorder="1" applyAlignment="1" quotePrefix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42" fillId="0" borderId="7" xfId="0" applyNumberFormat="1" applyFont="1" applyBorder="1" applyAlignment="1">
      <alignment horizontal="center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0" fontId="44" fillId="0" borderId="8" xfId="0" applyFont="1" applyBorder="1" applyAlignment="1" applyProtection="1" quotePrefix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3" fontId="20" fillId="0" borderId="5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 quotePrefix="1">
      <alignment horizontal="center" vertical="center"/>
      <protection locked="0"/>
    </xf>
    <xf numFmtId="3" fontId="26" fillId="0" borderId="0" xfId="0" applyNumberFormat="1" applyFont="1" applyAlignment="1" applyProtection="1">
      <alignment horizontal="center" vertical="center"/>
      <protection locked="0"/>
    </xf>
    <xf numFmtId="3" fontId="44" fillId="0" borderId="34" xfId="0" applyNumberFormat="1" applyFont="1" applyBorder="1" applyAlignment="1" applyProtection="1">
      <alignment horizontal="distributed" vertical="center"/>
      <protection locked="0"/>
    </xf>
    <xf numFmtId="3" fontId="20" fillId="0" borderId="5" xfId="0" applyNumberFormat="1" applyFont="1" applyBorder="1" applyAlignment="1" applyProtection="1">
      <alignment horizontal="distributed" vertical="center"/>
      <protection locked="0"/>
    </xf>
    <xf numFmtId="0" fontId="44" fillId="0" borderId="8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3" fontId="44" fillId="0" borderId="29" xfId="0" applyNumberFormat="1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3" fontId="44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3" fontId="44" fillId="0" borderId="27" xfId="0" applyNumberFormat="1" applyFont="1" applyBorder="1" applyAlignment="1" applyProtection="1">
      <alignment horizontal="center" vertical="distributed"/>
      <protection locked="0"/>
    </xf>
    <xf numFmtId="3" fontId="20" fillId="0" borderId="7" xfId="0" applyNumberFormat="1" applyFont="1" applyBorder="1" applyAlignment="1" applyProtection="1">
      <alignment horizontal="center" vertical="distributed"/>
      <protection locked="0"/>
    </xf>
    <xf numFmtId="0" fontId="20" fillId="0" borderId="7" xfId="0" applyFont="1" applyBorder="1" applyAlignment="1" applyProtection="1">
      <alignment horizontal="center" vertical="distributed"/>
      <protection locked="0"/>
    </xf>
    <xf numFmtId="3" fontId="44" fillId="0" borderId="27" xfId="0" applyNumberFormat="1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3" fontId="20" fillId="0" borderId="7" xfId="0" applyNumberFormat="1" applyFont="1" applyBorder="1" applyAlignment="1" applyProtection="1">
      <alignment horizontal="center" wrapText="1"/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3" fontId="44" fillId="0" borderId="23" xfId="0" applyNumberFormat="1" applyFont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3" fontId="44" fillId="0" borderId="7" xfId="0" applyNumberFormat="1" applyFont="1" applyBorder="1" applyAlignment="1" applyProtection="1">
      <alignment horizontal="center" vertical="center" wrapText="1"/>
      <protection locked="0"/>
    </xf>
    <xf numFmtId="3" fontId="44" fillId="0" borderId="27" xfId="0" applyNumberFormat="1" applyFont="1" applyBorder="1" applyAlignment="1" applyProtection="1">
      <alignment horizontal="center" vertical="center" wrapText="1"/>
      <protection locked="0"/>
    </xf>
    <xf numFmtId="3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center" wrapText="1"/>
      <protection locked="0"/>
    </xf>
    <xf numFmtId="0" fontId="20" fillId="0" borderId="7" xfId="0" applyFont="1" applyBorder="1" applyAlignment="1" applyProtection="1">
      <alignment horizontal="center" wrapText="1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center" vertical="center"/>
    </xf>
    <xf numFmtId="3" fontId="40" fillId="0" borderId="29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40" fillId="0" borderId="34" xfId="0" applyNumberFormat="1" applyFont="1" applyBorder="1" applyAlignment="1">
      <alignment horizontal="distributed" vertical="center"/>
    </xf>
    <xf numFmtId="3" fontId="14" fillId="0" borderId="5" xfId="0" applyNumberFormat="1" applyFont="1" applyBorder="1" applyAlignment="1">
      <alignment horizontal="distributed" vertical="center"/>
    </xf>
    <xf numFmtId="0" fontId="14" fillId="0" borderId="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40" fillId="0" borderId="7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3" fontId="40" fillId="0" borderId="27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40" fillId="0" borderId="8" xfId="0" applyFont="1" applyBorder="1" applyAlignment="1">
      <alignment horizontal="center" vertical="center" wrapText="1"/>
    </xf>
    <xf numFmtId="0" fontId="14" fillId="0" borderId="8" xfId="0" applyFont="1" applyBorder="1" applyAlignment="1" quotePrefix="1">
      <alignment horizontal="center" vertical="center" wrapText="1"/>
    </xf>
    <xf numFmtId="0" fontId="40" fillId="0" borderId="8" xfId="0" applyFont="1" applyBorder="1" applyAlignment="1" quotePrefix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44" fillId="0" borderId="8" xfId="0" applyFont="1" applyBorder="1" applyAlignment="1" quotePrefix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3" fontId="44" fillId="0" borderId="29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 wrapText="1"/>
    </xf>
    <xf numFmtId="3" fontId="33" fillId="0" borderId="21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/>
    </xf>
    <xf numFmtId="3" fontId="44" fillId="0" borderId="34" xfId="0" applyNumberFormat="1" applyFont="1" applyBorder="1" applyAlignment="1">
      <alignment horizontal="distributed" vertical="center"/>
    </xf>
    <xf numFmtId="3" fontId="20" fillId="0" borderId="5" xfId="0" applyNumberFormat="1" applyFont="1" applyBorder="1" applyAlignment="1">
      <alignment horizontal="distributed" vertical="center"/>
    </xf>
    <xf numFmtId="3" fontId="20" fillId="0" borderId="5" xfId="0" applyNumberFormat="1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" fontId="44" fillId="0" borderId="7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3" fontId="3" fillId="0" borderId="0" xfId="0" applyNumberFormat="1" applyFont="1" applyAlignment="1" quotePrefix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13" fillId="0" borderId="8" xfId="0" applyFont="1" applyBorder="1" applyAlignment="1">
      <alignment/>
    </xf>
    <xf numFmtId="0" fontId="13" fillId="0" borderId="3" xfId="0" applyFont="1" applyBorder="1" applyAlignment="1">
      <alignment/>
    </xf>
    <xf numFmtId="3" fontId="39" fillId="0" borderId="35" xfId="0" applyNumberFormat="1" applyFont="1" applyBorder="1" applyAlignment="1">
      <alignment horizontal="center" vertical="center"/>
    </xf>
    <xf numFmtId="3" fontId="39" fillId="0" borderId="23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39" fillId="0" borderId="8" xfId="0" applyFont="1" applyBorder="1" applyAlignment="1" quotePrefix="1">
      <alignment horizontal="center" vertical="center" wrapText="1"/>
    </xf>
    <xf numFmtId="0" fontId="9" fillId="0" borderId="8" xfId="0" applyFont="1" applyBorder="1" applyAlignment="1" quotePrefix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/>
    </xf>
    <xf numFmtId="3" fontId="40" fillId="0" borderId="28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194" fontId="3" fillId="0" borderId="0" xfId="0" applyNumberFormat="1" applyFont="1" applyAlignment="1">
      <alignment horizontal="center" vertical="center" wrapText="1"/>
    </xf>
    <xf numFmtId="194" fontId="11" fillId="0" borderId="0" xfId="0" applyNumberFormat="1" applyFont="1" applyAlignment="1">
      <alignment horizontal="center" vertical="center"/>
    </xf>
    <xf numFmtId="3" fontId="40" fillId="0" borderId="36" xfId="0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81100" y="1266825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57350" y="1266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123825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1266825"/>
          <a:ext cx="1238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57350" y="1266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657350" y="1266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0" y="1133475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0</xdr:rowOff>
    </xdr:from>
    <xdr:to>
      <xdr:col>18</xdr:col>
      <xdr:colOff>114300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020550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1075" y="158115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2</xdr:row>
      <xdr:rowOff>95250</xdr:rowOff>
    </xdr:from>
    <xdr:to>
      <xdr:col>7</xdr:col>
      <xdr:colOff>523875</xdr:colOff>
      <xdr:row>4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4914900" y="704850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552450</xdr:colOff>
      <xdr:row>2</xdr:row>
      <xdr:rowOff>76200</xdr:rowOff>
    </xdr:from>
    <xdr:to>
      <xdr:col>0</xdr:col>
      <xdr:colOff>628650</xdr:colOff>
      <xdr:row>4</xdr:row>
      <xdr:rowOff>85725</xdr:rowOff>
    </xdr:to>
    <xdr:sp>
      <xdr:nvSpPr>
        <xdr:cNvPr id="2" name="AutoShape 7"/>
        <xdr:cNvSpPr>
          <a:spLocks/>
        </xdr:cNvSpPr>
      </xdr:nvSpPr>
      <xdr:spPr>
        <a:xfrm>
          <a:off x="552450" y="685800"/>
          <a:ext cx="76200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="120" zoomScaleNormal="120" workbookViewId="0" topLeftCell="A1">
      <selection activeCell="F19" sqref="F19"/>
    </sheetView>
  </sheetViews>
  <sheetFormatPr defaultColWidth="9.00390625" defaultRowHeight="21.75" customHeight="1"/>
  <cols>
    <col min="1" max="1" width="20.625" style="3" customWidth="1"/>
    <col min="2" max="2" width="10.625" style="4" customWidth="1"/>
    <col min="3" max="3" width="9.625" style="1" customWidth="1"/>
    <col min="4" max="4" width="9.625" style="5" customWidth="1"/>
    <col min="5" max="5" width="13.625" style="5" customWidth="1"/>
    <col min="6" max="6" width="10.625" style="5" customWidth="1"/>
    <col min="7" max="8" width="13.125" style="5" customWidth="1"/>
    <col min="9" max="11" width="16.125" style="6" customWidth="1"/>
    <col min="12" max="16384" width="10.625" style="1" customWidth="1"/>
  </cols>
  <sheetData>
    <row r="1" spans="1:11" s="44" customFormat="1" ht="18" customHeight="1">
      <c r="A1" s="58" t="s">
        <v>470</v>
      </c>
      <c r="B1" s="43"/>
      <c r="D1" s="45"/>
      <c r="E1" s="45"/>
      <c r="F1" s="45"/>
      <c r="G1" s="45"/>
      <c r="H1" s="45"/>
      <c r="I1" s="46"/>
      <c r="J1" s="46"/>
      <c r="K1" s="321" t="s">
        <v>503</v>
      </c>
    </row>
    <row r="2" spans="1:12" s="48" customFormat="1" ht="19.5" customHeight="1">
      <c r="A2" s="725" t="s">
        <v>631</v>
      </c>
      <c r="B2" s="719"/>
      <c r="C2" s="719"/>
      <c r="D2" s="719"/>
      <c r="E2" s="719"/>
      <c r="F2" s="719"/>
      <c r="G2" s="719" t="s">
        <v>632</v>
      </c>
      <c r="H2" s="719"/>
      <c r="I2" s="719"/>
      <c r="J2" s="719"/>
      <c r="K2" s="719"/>
      <c r="L2" s="47"/>
    </row>
    <row r="3" spans="1:11" s="30" customFormat="1" ht="18" customHeight="1" thickBot="1">
      <c r="A3" s="24"/>
      <c r="B3" s="25"/>
      <c r="C3" s="26"/>
      <c r="D3" s="27"/>
      <c r="E3" s="27"/>
      <c r="F3" s="56" t="s">
        <v>471</v>
      </c>
      <c r="G3" s="27"/>
      <c r="H3" s="27"/>
      <c r="I3" s="28"/>
      <c r="J3" s="28"/>
      <c r="K3" s="29" t="s">
        <v>513</v>
      </c>
    </row>
    <row r="4" spans="1:11" s="30" customFormat="1" ht="19.5" customHeight="1">
      <c r="A4" s="720" t="s">
        <v>619</v>
      </c>
      <c r="B4" s="353" t="s">
        <v>620</v>
      </c>
      <c r="C4" s="354" t="s">
        <v>621</v>
      </c>
      <c r="D4" s="355" t="s">
        <v>622</v>
      </c>
      <c r="E4" s="730" t="s">
        <v>625</v>
      </c>
      <c r="F4" s="728"/>
      <c r="G4" s="728" t="s">
        <v>478</v>
      </c>
      <c r="H4" s="729"/>
      <c r="I4" s="731" t="s">
        <v>623</v>
      </c>
      <c r="J4" s="356" t="s">
        <v>624</v>
      </c>
      <c r="K4" s="357" t="s">
        <v>626</v>
      </c>
    </row>
    <row r="5" spans="1:11" s="30" customFormat="1" ht="19.5" customHeight="1">
      <c r="A5" s="721"/>
      <c r="B5" s="32" t="s">
        <v>627</v>
      </c>
      <c r="C5" s="722" t="s">
        <v>502</v>
      </c>
      <c r="D5" s="724" t="s">
        <v>472</v>
      </c>
      <c r="E5" s="355" t="s">
        <v>628</v>
      </c>
      <c r="F5" s="358" t="s">
        <v>629</v>
      </c>
      <c r="G5" s="726" t="s">
        <v>479</v>
      </c>
      <c r="H5" s="727"/>
      <c r="I5" s="732"/>
      <c r="J5" s="356" t="s">
        <v>477</v>
      </c>
      <c r="K5" s="33" t="s">
        <v>630</v>
      </c>
    </row>
    <row r="6" spans="1:11" s="30" customFormat="1" ht="27" customHeight="1" thickBot="1">
      <c r="A6" s="329" t="s">
        <v>480</v>
      </c>
      <c r="B6" s="330" t="s">
        <v>481</v>
      </c>
      <c r="C6" s="723"/>
      <c r="D6" s="723"/>
      <c r="E6" s="126" t="s">
        <v>473</v>
      </c>
      <c r="F6" s="360" t="s">
        <v>587</v>
      </c>
      <c r="G6" s="361" t="s">
        <v>588</v>
      </c>
      <c r="H6" s="359" t="s">
        <v>589</v>
      </c>
      <c r="I6" s="331" t="s">
        <v>474</v>
      </c>
      <c r="J6" s="34" t="s">
        <v>475</v>
      </c>
      <c r="K6" s="35" t="s">
        <v>476</v>
      </c>
    </row>
    <row r="7" spans="1:11" s="30" customFormat="1" ht="18" customHeight="1">
      <c r="A7" s="362" t="s">
        <v>590</v>
      </c>
      <c r="B7" s="399">
        <v>1220.954</v>
      </c>
      <c r="C7" s="36">
        <v>369</v>
      </c>
      <c r="D7" s="36">
        <v>8911</v>
      </c>
      <c r="E7" s="36">
        <v>426949</v>
      </c>
      <c r="F7" s="37">
        <v>1570456</v>
      </c>
      <c r="G7" s="36">
        <v>812797</v>
      </c>
      <c r="H7" s="36">
        <v>757659</v>
      </c>
      <c r="I7" s="402">
        <v>3.68</v>
      </c>
      <c r="J7" s="402">
        <v>1286.25</v>
      </c>
      <c r="K7" s="403">
        <v>107.28</v>
      </c>
    </row>
    <row r="8" spans="1:11" s="30" customFormat="1" ht="18" customHeight="1">
      <c r="A8" s="362" t="s">
        <v>591</v>
      </c>
      <c r="B8" s="399">
        <v>1220.954</v>
      </c>
      <c r="C8" s="36">
        <v>369</v>
      </c>
      <c r="D8" s="36">
        <v>9037</v>
      </c>
      <c r="E8" s="36">
        <v>447896</v>
      </c>
      <c r="F8" s="37">
        <v>1614471</v>
      </c>
      <c r="G8" s="36">
        <v>834135</v>
      </c>
      <c r="H8" s="36">
        <v>780336</v>
      </c>
      <c r="I8" s="402">
        <v>3.6</v>
      </c>
      <c r="J8" s="402">
        <v>1322.3</v>
      </c>
      <c r="K8" s="403">
        <v>106.89</v>
      </c>
    </row>
    <row r="9" spans="1:11" s="30" customFormat="1" ht="12" customHeight="1">
      <c r="A9" s="362" t="s">
        <v>592</v>
      </c>
      <c r="B9" s="399">
        <v>1220.954</v>
      </c>
      <c r="C9" s="36">
        <v>431</v>
      </c>
      <c r="D9" s="36">
        <v>9940</v>
      </c>
      <c r="E9" s="36">
        <v>466035</v>
      </c>
      <c r="F9" s="37">
        <v>1650984</v>
      </c>
      <c r="G9" s="36">
        <v>851908</v>
      </c>
      <c r="H9" s="36">
        <v>799076</v>
      </c>
      <c r="I9" s="402">
        <v>3.54</v>
      </c>
      <c r="J9" s="402">
        <v>1352.21</v>
      </c>
      <c r="K9" s="403">
        <v>106.61</v>
      </c>
    </row>
    <row r="10" spans="1:11" s="30" customFormat="1" ht="12" customHeight="1">
      <c r="A10" s="362"/>
      <c r="B10" s="399"/>
      <c r="C10" s="36"/>
      <c r="D10" s="36"/>
      <c r="E10" s="36"/>
      <c r="F10" s="37"/>
      <c r="G10" s="36"/>
      <c r="H10" s="36"/>
      <c r="I10" s="402"/>
      <c r="J10" s="402"/>
      <c r="K10" s="403"/>
    </row>
    <row r="11" spans="1:11" s="30" customFormat="1" ht="18" customHeight="1">
      <c r="A11" s="362" t="s">
        <v>593</v>
      </c>
      <c r="B11" s="399">
        <v>1220.954</v>
      </c>
      <c r="C11" s="36">
        <v>431</v>
      </c>
      <c r="D11" s="36">
        <v>10125</v>
      </c>
      <c r="E11" s="36">
        <v>486834</v>
      </c>
      <c r="F11" s="37">
        <v>1691292</v>
      </c>
      <c r="G11" s="36">
        <v>870984</v>
      </c>
      <c r="H11" s="36">
        <v>820308</v>
      </c>
      <c r="I11" s="402">
        <v>3.47</v>
      </c>
      <c r="J11" s="402">
        <v>1385.22</v>
      </c>
      <c r="K11" s="403">
        <v>106.18</v>
      </c>
    </row>
    <row r="12" spans="1:11" s="30" customFormat="1" ht="18" customHeight="1">
      <c r="A12" s="362" t="s">
        <v>594</v>
      </c>
      <c r="B12" s="399">
        <v>1220.954</v>
      </c>
      <c r="C12" s="36">
        <v>431</v>
      </c>
      <c r="D12" s="36">
        <v>10125</v>
      </c>
      <c r="E12" s="36">
        <v>505296</v>
      </c>
      <c r="F12" s="37">
        <v>1732617</v>
      </c>
      <c r="G12" s="36">
        <v>890755</v>
      </c>
      <c r="H12" s="36">
        <v>841862</v>
      </c>
      <c r="I12" s="402">
        <v>3.43</v>
      </c>
      <c r="J12" s="402">
        <v>1419.07</v>
      </c>
      <c r="K12" s="403">
        <v>105.81</v>
      </c>
    </row>
    <row r="13" spans="1:11" s="30" customFormat="1" ht="12" customHeight="1">
      <c r="A13" s="362" t="s">
        <v>595</v>
      </c>
      <c r="B13" s="399">
        <v>1220.954</v>
      </c>
      <c r="C13" s="36">
        <v>431</v>
      </c>
      <c r="D13" s="36">
        <v>10125</v>
      </c>
      <c r="E13" s="36">
        <v>521200</v>
      </c>
      <c r="F13" s="37">
        <v>1762963</v>
      </c>
      <c r="G13" s="36">
        <v>904916</v>
      </c>
      <c r="H13" s="36">
        <v>858047</v>
      </c>
      <c r="I13" s="402">
        <v>3.38</v>
      </c>
      <c r="J13" s="402">
        <v>1443.92</v>
      </c>
      <c r="K13" s="403">
        <v>105.46</v>
      </c>
    </row>
    <row r="14" spans="1:11" s="30" customFormat="1" ht="12" customHeight="1">
      <c r="A14" s="362"/>
      <c r="B14" s="399"/>
      <c r="C14" s="36"/>
      <c r="D14" s="36"/>
      <c r="E14" s="36"/>
      <c r="F14" s="37"/>
      <c r="G14" s="36"/>
      <c r="H14" s="36"/>
      <c r="I14" s="402"/>
      <c r="J14" s="402"/>
      <c r="K14" s="403"/>
    </row>
    <row r="15" spans="1:11" s="30" customFormat="1" ht="18" customHeight="1">
      <c r="A15" s="362" t="s">
        <v>596</v>
      </c>
      <c r="B15" s="399">
        <v>1220.954</v>
      </c>
      <c r="C15" s="36">
        <v>431</v>
      </c>
      <c r="D15" s="36">
        <v>10717</v>
      </c>
      <c r="E15" s="36">
        <v>537659</v>
      </c>
      <c r="F15" s="37">
        <v>1792603</v>
      </c>
      <c r="G15" s="36">
        <v>918152</v>
      </c>
      <c r="H15" s="36">
        <v>874451</v>
      </c>
      <c r="I15" s="402">
        <v>3.33</v>
      </c>
      <c r="J15" s="402">
        <v>1468.2</v>
      </c>
      <c r="K15" s="403">
        <v>105</v>
      </c>
    </row>
    <row r="16" spans="1:11" s="30" customFormat="1" ht="18" customHeight="1">
      <c r="A16" s="362" t="s">
        <v>597</v>
      </c>
      <c r="B16" s="400">
        <v>1220.954</v>
      </c>
      <c r="C16" s="332">
        <v>461</v>
      </c>
      <c r="D16" s="332">
        <v>10791</v>
      </c>
      <c r="E16" s="332">
        <v>554589</v>
      </c>
      <c r="F16" s="333">
        <v>1822075</v>
      </c>
      <c r="G16" s="332">
        <v>932046</v>
      </c>
      <c r="H16" s="332">
        <v>890029</v>
      </c>
      <c r="I16" s="404">
        <f>F16/E16</f>
        <v>3.285451027697989</v>
      </c>
      <c r="J16" s="404">
        <f>F16/B16</f>
        <v>1492.3371396465388</v>
      </c>
      <c r="K16" s="405">
        <f>G16/H16*100</f>
        <v>104.72085741026416</v>
      </c>
    </row>
    <row r="17" spans="1:11" s="30" customFormat="1" ht="12" customHeight="1">
      <c r="A17" s="365" t="s">
        <v>809</v>
      </c>
      <c r="B17" s="400">
        <v>1220.954</v>
      </c>
      <c r="C17" s="332">
        <v>461</v>
      </c>
      <c r="D17" s="332">
        <v>10792</v>
      </c>
      <c r="E17" s="332">
        <v>573817</v>
      </c>
      <c r="F17" s="333">
        <v>1853029</v>
      </c>
      <c r="G17" s="332">
        <v>945959</v>
      </c>
      <c r="H17" s="332">
        <v>907070</v>
      </c>
      <c r="I17" s="404">
        <v>3.229303070491115</v>
      </c>
      <c r="J17" s="404">
        <v>1517.6894461216393</v>
      </c>
      <c r="K17" s="405">
        <v>104.28732071394711</v>
      </c>
    </row>
    <row r="18" spans="1:11" s="30" customFormat="1" ht="12" customHeight="1">
      <c r="A18" s="365"/>
      <c r="B18" s="400"/>
      <c r="C18" s="332"/>
      <c r="D18" s="332"/>
      <c r="E18" s="332"/>
      <c r="F18" s="333"/>
      <c r="G18" s="332"/>
      <c r="H18" s="332"/>
      <c r="I18" s="404"/>
      <c r="J18" s="404"/>
      <c r="K18" s="405"/>
    </row>
    <row r="19" spans="1:11" s="30" customFormat="1" ht="18" customHeight="1">
      <c r="A19" s="362" t="s">
        <v>810</v>
      </c>
      <c r="B19" s="400">
        <v>1220.954</v>
      </c>
      <c r="C19" s="332">
        <f aca="true" t="shared" si="0" ref="C19:H19">SUM(C21:C38)</f>
        <v>462</v>
      </c>
      <c r="D19" s="332">
        <f t="shared" si="0"/>
        <v>10916</v>
      </c>
      <c r="E19" s="332">
        <f t="shared" si="0"/>
        <v>590044</v>
      </c>
      <c r="F19" s="332">
        <f t="shared" si="0"/>
        <v>1880316</v>
      </c>
      <c r="G19" s="332">
        <f t="shared" si="0"/>
        <v>958212</v>
      </c>
      <c r="H19" s="332">
        <f t="shared" si="0"/>
        <v>922104</v>
      </c>
      <c r="I19" s="404">
        <f>F19/E19</f>
        <v>3.186738616103206</v>
      </c>
      <c r="J19" s="404">
        <f>F19/B19</f>
        <v>1540.0383634436678</v>
      </c>
      <c r="K19" s="405">
        <f>G19/H19*100</f>
        <v>103.91582728195519</v>
      </c>
    </row>
    <row r="20" spans="1:11" s="30" customFormat="1" ht="18" customHeight="1">
      <c r="A20" s="362"/>
      <c r="B20" s="400"/>
      <c r="C20" s="332"/>
      <c r="D20" s="332"/>
      <c r="E20" s="332"/>
      <c r="F20" s="333"/>
      <c r="G20" s="332"/>
      <c r="H20" s="332"/>
      <c r="I20" s="404"/>
      <c r="J20" s="404"/>
      <c r="K20" s="405"/>
    </row>
    <row r="21" spans="1:11" s="30" customFormat="1" ht="18" customHeight="1">
      <c r="A21" s="363" t="s">
        <v>598</v>
      </c>
      <c r="B21" s="400">
        <v>34.8046</v>
      </c>
      <c r="C21" s="332">
        <v>69</v>
      </c>
      <c r="D21" s="332">
        <v>1574</v>
      </c>
      <c r="E21" s="332">
        <v>126289</v>
      </c>
      <c r="F21" s="333">
        <f>SUM(G21:H21)</f>
        <v>377345</v>
      </c>
      <c r="G21" s="332">
        <v>186144</v>
      </c>
      <c r="H21" s="332">
        <v>191201</v>
      </c>
      <c r="I21" s="404">
        <f>F21/E21</f>
        <v>2.987948277363824</v>
      </c>
      <c r="J21" s="404">
        <f>F21/B21</f>
        <v>10841.814013090223</v>
      </c>
      <c r="K21" s="405">
        <f>G21/H21*100</f>
        <v>97.35513935596572</v>
      </c>
    </row>
    <row r="22" spans="1:11" s="30" customFormat="1" ht="12" customHeight="1">
      <c r="A22" s="40"/>
      <c r="B22" s="400"/>
      <c r="C22" s="332"/>
      <c r="D22" s="332"/>
      <c r="E22" s="332"/>
      <c r="F22" s="333">
        <f aca="true" t="shared" si="1" ref="F22:F37">SUM(G22:H22)</f>
        <v>0</v>
      </c>
      <c r="G22" s="332"/>
      <c r="H22" s="332"/>
      <c r="I22" s="404"/>
      <c r="J22" s="404"/>
      <c r="K22" s="405"/>
    </row>
    <row r="23" spans="1:11" s="30" customFormat="1" ht="18" customHeight="1">
      <c r="A23" s="363" t="s">
        <v>599</v>
      </c>
      <c r="B23" s="400">
        <v>76.52</v>
      </c>
      <c r="C23" s="332">
        <v>81</v>
      </c>
      <c r="D23" s="332">
        <v>1791</v>
      </c>
      <c r="E23" s="332">
        <v>112123</v>
      </c>
      <c r="F23" s="333">
        <f t="shared" si="1"/>
        <v>350981</v>
      </c>
      <c r="G23" s="332">
        <v>177420</v>
      </c>
      <c r="H23" s="332">
        <v>173561</v>
      </c>
      <c r="I23" s="404">
        <f aca="true" t="shared" si="2" ref="I23:I37">F23/E23</f>
        <v>3.130321165148988</v>
      </c>
      <c r="J23" s="404">
        <f aca="true" t="shared" si="3" ref="J23:J37">F23/B23</f>
        <v>4586.7877679038165</v>
      </c>
      <c r="K23" s="405">
        <f aca="true" t="shared" si="4" ref="K23:K37">G23/H23*100</f>
        <v>102.22342576961414</v>
      </c>
    </row>
    <row r="24" spans="1:11" s="30" customFormat="1" ht="18" customHeight="1">
      <c r="A24" s="363" t="s">
        <v>600</v>
      </c>
      <c r="B24" s="400">
        <v>47.7532</v>
      </c>
      <c r="C24" s="332">
        <v>46</v>
      </c>
      <c r="D24" s="332">
        <v>1489</v>
      </c>
      <c r="E24" s="332">
        <v>59007</v>
      </c>
      <c r="F24" s="333">
        <f t="shared" si="1"/>
        <v>198375</v>
      </c>
      <c r="G24" s="332">
        <v>100817</v>
      </c>
      <c r="H24" s="332">
        <v>97558</v>
      </c>
      <c r="I24" s="404">
        <f t="shared" si="2"/>
        <v>3.3618892673750573</v>
      </c>
      <c r="J24" s="404">
        <f t="shared" si="3"/>
        <v>4154.171867016242</v>
      </c>
      <c r="K24" s="405">
        <f t="shared" si="4"/>
        <v>103.34057688759508</v>
      </c>
    </row>
    <row r="25" spans="1:11" s="30" customFormat="1" ht="18" customHeight="1">
      <c r="A25" s="363" t="s">
        <v>601</v>
      </c>
      <c r="B25" s="400">
        <v>33.7111</v>
      </c>
      <c r="C25" s="332">
        <v>43</v>
      </c>
      <c r="D25" s="332">
        <v>1185</v>
      </c>
      <c r="E25" s="332">
        <v>51601</v>
      </c>
      <c r="F25" s="333">
        <f t="shared" si="1"/>
        <v>170695</v>
      </c>
      <c r="G25" s="332">
        <v>88432</v>
      </c>
      <c r="H25" s="332">
        <v>82263</v>
      </c>
      <c r="I25" s="404">
        <f t="shared" si="2"/>
        <v>3.307978527547916</v>
      </c>
      <c r="J25" s="404">
        <f t="shared" si="3"/>
        <v>5063.465742737555</v>
      </c>
      <c r="K25" s="405">
        <f t="shared" si="4"/>
        <v>107.49911868033016</v>
      </c>
    </row>
    <row r="26" spans="1:11" s="30" customFormat="1" ht="12" customHeight="1">
      <c r="A26" s="40"/>
      <c r="B26" s="400"/>
      <c r="C26" s="332"/>
      <c r="D26" s="332"/>
      <c r="E26" s="332"/>
      <c r="F26" s="333"/>
      <c r="G26" s="332"/>
      <c r="H26" s="332"/>
      <c r="I26" s="404"/>
      <c r="J26" s="404"/>
      <c r="K26" s="405"/>
    </row>
    <row r="27" spans="1:11" s="30" customFormat="1" ht="18" customHeight="1">
      <c r="A27" s="363" t="s">
        <v>602</v>
      </c>
      <c r="B27" s="400">
        <v>105.1206</v>
      </c>
      <c r="C27" s="332">
        <v>27</v>
      </c>
      <c r="D27" s="332">
        <v>693</v>
      </c>
      <c r="E27" s="332">
        <v>26191</v>
      </c>
      <c r="F27" s="333">
        <f t="shared" si="1"/>
        <v>87591</v>
      </c>
      <c r="G27" s="332">
        <v>45684</v>
      </c>
      <c r="H27" s="332">
        <v>41907</v>
      </c>
      <c r="I27" s="404">
        <f t="shared" si="2"/>
        <v>3.3443167500286357</v>
      </c>
      <c r="J27" s="404">
        <f t="shared" si="3"/>
        <v>833.2429609420038</v>
      </c>
      <c r="K27" s="405">
        <f t="shared" si="4"/>
        <v>109.01281408833847</v>
      </c>
    </row>
    <row r="28" spans="1:11" s="30" customFormat="1" ht="18" customHeight="1">
      <c r="A28" s="363" t="s">
        <v>603</v>
      </c>
      <c r="B28" s="400">
        <v>89.1229</v>
      </c>
      <c r="C28" s="332">
        <v>35</v>
      </c>
      <c r="D28" s="332">
        <v>896</v>
      </c>
      <c r="E28" s="332">
        <v>41689</v>
      </c>
      <c r="F28" s="333">
        <f t="shared" si="1"/>
        <v>138258</v>
      </c>
      <c r="G28" s="332">
        <v>70883</v>
      </c>
      <c r="H28" s="332">
        <v>67375</v>
      </c>
      <c r="I28" s="404">
        <f t="shared" si="2"/>
        <v>3.316414401880592</v>
      </c>
      <c r="J28" s="404">
        <f t="shared" si="3"/>
        <v>1551.3184602386143</v>
      </c>
      <c r="K28" s="405">
        <f t="shared" si="4"/>
        <v>105.20667903525047</v>
      </c>
    </row>
    <row r="29" spans="1:11" s="30" customFormat="1" ht="18" customHeight="1">
      <c r="A29" s="363" t="s">
        <v>604</v>
      </c>
      <c r="B29" s="400">
        <v>75.5025</v>
      </c>
      <c r="C29" s="332">
        <v>26</v>
      </c>
      <c r="D29" s="332">
        <v>443</v>
      </c>
      <c r="E29" s="332">
        <v>39277</v>
      </c>
      <c r="F29" s="333">
        <f t="shared" si="1"/>
        <v>122947</v>
      </c>
      <c r="G29" s="332">
        <v>62325</v>
      </c>
      <c r="H29" s="332">
        <v>60622</v>
      </c>
      <c r="I29" s="404">
        <f t="shared" si="2"/>
        <v>3.130254347327953</v>
      </c>
      <c r="J29" s="404">
        <f t="shared" si="3"/>
        <v>1628.3831661203271</v>
      </c>
      <c r="K29" s="405">
        <f t="shared" si="4"/>
        <v>102.80921117746034</v>
      </c>
    </row>
    <row r="30" spans="1:11" s="30" customFormat="1" ht="12" customHeight="1">
      <c r="A30" s="40"/>
      <c r="B30" s="400"/>
      <c r="C30" s="332"/>
      <c r="D30" s="332"/>
      <c r="E30" s="332"/>
      <c r="F30" s="333"/>
      <c r="G30" s="332"/>
      <c r="H30" s="332"/>
      <c r="I30" s="404"/>
      <c r="J30" s="404"/>
      <c r="K30" s="405"/>
    </row>
    <row r="31" spans="1:11" s="30" customFormat="1" ht="18" customHeight="1">
      <c r="A31" s="363" t="s">
        <v>605</v>
      </c>
      <c r="B31" s="400">
        <v>87.3925</v>
      </c>
      <c r="C31" s="332">
        <v>19</v>
      </c>
      <c r="D31" s="332">
        <v>419</v>
      </c>
      <c r="E31" s="332">
        <v>23407</v>
      </c>
      <c r="F31" s="333">
        <f t="shared" si="1"/>
        <v>79683</v>
      </c>
      <c r="G31" s="332">
        <v>41667</v>
      </c>
      <c r="H31" s="332">
        <v>38016</v>
      </c>
      <c r="I31" s="404">
        <f t="shared" si="2"/>
        <v>3.404238048447046</v>
      </c>
      <c r="J31" s="404">
        <f t="shared" si="3"/>
        <v>911.7830477443716</v>
      </c>
      <c r="K31" s="405">
        <f t="shared" si="4"/>
        <v>109.60385101010101</v>
      </c>
    </row>
    <row r="32" spans="1:11" s="30" customFormat="1" ht="18" customHeight="1">
      <c r="A32" s="363" t="s">
        <v>606</v>
      </c>
      <c r="B32" s="400">
        <v>72.0177</v>
      </c>
      <c r="C32" s="332">
        <v>30</v>
      </c>
      <c r="D32" s="332">
        <v>769</v>
      </c>
      <c r="E32" s="332">
        <v>42705</v>
      </c>
      <c r="F32" s="333">
        <f t="shared" si="1"/>
        <v>125214</v>
      </c>
      <c r="G32" s="332">
        <v>64400</v>
      </c>
      <c r="H32" s="332">
        <v>60814</v>
      </c>
      <c r="I32" s="404">
        <f t="shared" si="2"/>
        <v>2.9320688443976115</v>
      </c>
      <c r="J32" s="404">
        <f t="shared" si="3"/>
        <v>1738.6559137545353</v>
      </c>
      <c r="K32" s="405">
        <f t="shared" si="4"/>
        <v>105.89666853027265</v>
      </c>
    </row>
    <row r="33" spans="1:11" s="30" customFormat="1" ht="18" customHeight="1">
      <c r="A33" s="363" t="s">
        <v>607</v>
      </c>
      <c r="B33" s="400">
        <v>75.2341</v>
      </c>
      <c r="C33" s="332">
        <v>30</v>
      </c>
      <c r="D33" s="332">
        <v>900</v>
      </c>
      <c r="E33" s="332">
        <v>33277</v>
      </c>
      <c r="F33" s="333">
        <f t="shared" si="1"/>
        <v>111148</v>
      </c>
      <c r="G33" s="332">
        <v>57082</v>
      </c>
      <c r="H33" s="332">
        <v>54066</v>
      </c>
      <c r="I33" s="404">
        <f t="shared" si="2"/>
        <v>3.340084743216035</v>
      </c>
      <c r="J33" s="404">
        <f t="shared" si="3"/>
        <v>1477.3619940957624</v>
      </c>
      <c r="K33" s="405">
        <f t="shared" si="4"/>
        <v>105.57836718085302</v>
      </c>
    </row>
    <row r="34" spans="1:11" s="30" customFormat="1" ht="12" customHeight="1">
      <c r="A34" s="40"/>
      <c r="B34" s="400"/>
      <c r="C34" s="332"/>
      <c r="D34" s="332"/>
      <c r="E34" s="332"/>
      <c r="F34" s="333"/>
      <c r="G34" s="332"/>
      <c r="H34" s="332"/>
      <c r="I34" s="404"/>
      <c r="J34" s="404"/>
      <c r="K34" s="405"/>
    </row>
    <row r="35" spans="1:11" s="30" customFormat="1" ht="18" customHeight="1">
      <c r="A35" s="363" t="s">
        <v>608</v>
      </c>
      <c r="B35" s="400">
        <v>85.0166</v>
      </c>
      <c r="C35" s="332">
        <v>23</v>
      </c>
      <c r="D35" s="332">
        <v>261</v>
      </c>
      <c r="E35" s="332">
        <v>13965</v>
      </c>
      <c r="F35" s="333">
        <f t="shared" si="1"/>
        <v>49634</v>
      </c>
      <c r="G35" s="332">
        <v>26570</v>
      </c>
      <c r="H35" s="332">
        <v>23064</v>
      </c>
      <c r="I35" s="404">
        <f t="shared" si="2"/>
        <v>3.554171142141067</v>
      </c>
      <c r="J35" s="404">
        <f t="shared" si="3"/>
        <v>583.8153960520651</v>
      </c>
      <c r="K35" s="405">
        <f t="shared" si="4"/>
        <v>115.20117932708985</v>
      </c>
    </row>
    <row r="36" spans="1:11" s="30" customFormat="1" ht="18" customHeight="1">
      <c r="A36" s="363" t="s">
        <v>609</v>
      </c>
      <c r="B36" s="400">
        <v>87.9807</v>
      </c>
      <c r="C36" s="332">
        <v>23</v>
      </c>
      <c r="D36" s="332">
        <v>366</v>
      </c>
      <c r="E36" s="332">
        <v>16901</v>
      </c>
      <c r="F36" s="333">
        <f t="shared" si="1"/>
        <v>57552</v>
      </c>
      <c r="G36" s="332">
        <v>30652</v>
      </c>
      <c r="H36" s="332">
        <v>26900</v>
      </c>
      <c r="I36" s="404">
        <f t="shared" si="2"/>
        <v>3.405242293355423</v>
      </c>
      <c r="J36" s="404">
        <f t="shared" si="3"/>
        <v>654.1434655555139</v>
      </c>
      <c r="K36" s="405">
        <f t="shared" si="4"/>
        <v>113.94795539033457</v>
      </c>
    </row>
    <row r="37" spans="1:11" s="30" customFormat="1" ht="18" customHeight="1" thickBot="1">
      <c r="A37" s="364" t="s">
        <v>610</v>
      </c>
      <c r="B37" s="401">
        <v>350.7775</v>
      </c>
      <c r="C37" s="334">
        <v>10</v>
      </c>
      <c r="D37" s="334">
        <v>130</v>
      </c>
      <c r="E37" s="334">
        <v>3612</v>
      </c>
      <c r="F37" s="335">
        <f t="shared" si="1"/>
        <v>10893</v>
      </c>
      <c r="G37" s="334">
        <v>6136</v>
      </c>
      <c r="H37" s="334">
        <v>4757</v>
      </c>
      <c r="I37" s="406">
        <f t="shared" si="2"/>
        <v>3.01578073089701</v>
      </c>
      <c r="J37" s="407">
        <f t="shared" si="3"/>
        <v>31.05387318171776</v>
      </c>
      <c r="K37" s="408">
        <f t="shared" si="4"/>
        <v>128.98885852428</v>
      </c>
    </row>
    <row r="38" spans="1:11" s="30" customFormat="1" ht="15.75" customHeight="1">
      <c r="A38" s="57" t="s">
        <v>617</v>
      </c>
      <c r="B38" s="41"/>
      <c r="D38" s="42"/>
      <c r="E38" s="42"/>
      <c r="F38" s="42"/>
      <c r="G38" s="42" t="s">
        <v>618</v>
      </c>
      <c r="H38" s="42"/>
      <c r="I38" s="38"/>
      <c r="J38" s="38"/>
      <c r="K38" s="38"/>
    </row>
  </sheetData>
  <mergeCells count="9">
    <mergeCell ref="G2:K2"/>
    <mergeCell ref="A4:A5"/>
    <mergeCell ref="C5:C6"/>
    <mergeCell ref="D5:D6"/>
    <mergeCell ref="A2:F2"/>
    <mergeCell ref="G5:H5"/>
    <mergeCell ref="G4:H4"/>
    <mergeCell ref="E4:F4"/>
    <mergeCell ref="I4:I5"/>
  </mergeCells>
  <printOptions/>
  <pageMargins left="1.1811023622047245" right="1.1811023622047245" top="1.5748031496062993" bottom="1.5748031496062993" header="0.5118110236220472" footer="0.9055118110236221"/>
  <pageSetup firstPageNumber="46" useFirstPageNumber="1" horizontalDpi="600" verticalDpi="6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89"/>
  <sheetViews>
    <sheetView showGridLines="0" zoomScale="130" zoomScaleNormal="13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3" sqref="C33:Y33"/>
    </sheetView>
  </sheetViews>
  <sheetFormatPr defaultColWidth="9.00390625" defaultRowHeight="21.75" customHeight="1"/>
  <cols>
    <col min="1" max="1" width="12.625" style="3" customWidth="1"/>
    <col min="2" max="2" width="5.875" style="3" customWidth="1"/>
    <col min="3" max="3" width="6.875" style="5" customWidth="1"/>
    <col min="4" max="4" width="6.625" style="5" customWidth="1"/>
    <col min="5" max="12" width="5.625" style="5" customWidth="1"/>
    <col min="13" max="13" width="7.125" style="3" customWidth="1"/>
    <col min="14" max="23" width="5.875" style="5" customWidth="1"/>
    <col min="24" max="25" width="5.625" style="1" customWidth="1"/>
    <col min="26" max="16384" width="10.625" style="1" customWidth="1"/>
  </cols>
  <sheetData>
    <row r="1" spans="1:25" s="44" customFormat="1" ht="15" customHeight="1">
      <c r="A1" s="60" t="s">
        <v>470</v>
      </c>
      <c r="B1" s="54"/>
      <c r="C1" s="45"/>
      <c r="D1" s="45"/>
      <c r="E1" s="45"/>
      <c r="F1" s="45"/>
      <c r="G1" s="45"/>
      <c r="H1" s="45"/>
      <c r="I1" s="45"/>
      <c r="J1" s="45"/>
      <c r="K1" s="45"/>
      <c r="L1" s="45"/>
      <c r="M1" s="54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21" t="s">
        <v>37</v>
      </c>
    </row>
    <row r="2" spans="1:25" s="94" customFormat="1" ht="15.75" customHeight="1">
      <c r="A2" s="747" t="s">
        <v>68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865" t="s">
        <v>36</v>
      </c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</row>
    <row r="3" spans="1:25" s="30" customFormat="1" ht="10.5" customHeight="1" thickBot="1">
      <c r="A3" s="24"/>
      <c r="B3" s="24"/>
      <c r="C3" s="27"/>
      <c r="D3" s="27"/>
      <c r="E3" s="27"/>
      <c r="F3" s="27"/>
      <c r="G3" s="27"/>
      <c r="H3" s="27"/>
      <c r="I3" s="27"/>
      <c r="J3" s="27"/>
      <c r="K3" s="27"/>
      <c r="L3" s="278" t="s">
        <v>471</v>
      </c>
      <c r="M3" s="2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482" t="s">
        <v>38</v>
      </c>
    </row>
    <row r="4" spans="1:25" s="200" customFormat="1" ht="9.75" customHeight="1">
      <c r="A4" s="201"/>
      <c r="B4" s="202"/>
      <c r="C4" s="203"/>
      <c r="D4" s="866" t="s">
        <v>492</v>
      </c>
      <c r="E4" s="867"/>
      <c r="F4" s="867"/>
      <c r="G4" s="867"/>
      <c r="H4" s="867"/>
      <c r="I4" s="867"/>
      <c r="J4" s="867"/>
      <c r="K4" s="867"/>
      <c r="L4" s="867"/>
      <c r="M4" s="204"/>
      <c r="N4" s="205"/>
      <c r="O4" s="206"/>
      <c r="P4" s="206"/>
      <c r="Q4" s="206"/>
      <c r="R4" s="868" t="s">
        <v>463</v>
      </c>
      <c r="S4" s="868"/>
      <c r="T4" s="206"/>
      <c r="U4" s="207"/>
      <c r="V4" s="207"/>
      <c r="W4" s="206"/>
      <c r="X4" s="208"/>
      <c r="Y4" s="869" t="s">
        <v>807</v>
      </c>
    </row>
    <row r="5" spans="1:25" s="200" customFormat="1" ht="9.75" customHeight="1">
      <c r="A5" s="848" t="s">
        <v>499</v>
      </c>
      <c r="B5" s="872" t="s">
        <v>494</v>
      </c>
      <c r="C5" s="874" t="s">
        <v>495</v>
      </c>
      <c r="D5" s="875" t="s">
        <v>496</v>
      </c>
      <c r="E5" s="856" t="s">
        <v>455</v>
      </c>
      <c r="F5" s="857"/>
      <c r="G5" s="856" t="s">
        <v>771</v>
      </c>
      <c r="H5" s="876"/>
      <c r="I5" s="207"/>
      <c r="J5" s="464" t="s">
        <v>500</v>
      </c>
      <c r="K5" s="207"/>
      <c r="L5" s="209" t="s">
        <v>501</v>
      </c>
      <c r="M5" s="210"/>
      <c r="N5" s="856" t="s">
        <v>456</v>
      </c>
      <c r="O5" s="857"/>
      <c r="P5" s="856" t="s">
        <v>457</v>
      </c>
      <c r="Q5" s="857"/>
      <c r="R5" s="856" t="s">
        <v>772</v>
      </c>
      <c r="S5" s="857"/>
      <c r="T5" s="856" t="s">
        <v>458</v>
      </c>
      <c r="U5" s="857"/>
      <c r="V5" s="856" t="s">
        <v>459</v>
      </c>
      <c r="W5" s="857"/>
      <c r="X5" s="852" t="s">
        <v>497</v>
      </c>
      <c r="Y5" s="870"/>
    </row>
    <row r="6" spans="1:25" s="200" customFormat="1" ht="16.5" customHeight="1">
      <c r="A6" s="871"/>
      <c r="B6" s="873"/>
      <c r="C6" s="853"/>
      <c r="D6" s="853"/>
      <c r="E6" s="858"/>
      <c r="F6" s="859"/>
      <c r="G6" s="877"/>
      <c r="H6" s="878"/>
      <c r="I6" s="861" t="s">
        <v>432</v>
      </c>
      <c r="J6" s="862"/>
      <c r="K6" s="465" t="s">
        <v>747</v>
      </c>
      <c r="L6" s="207"/>
      <c r="M6" s="212" t="s">
        <v>462</v>
      </c>
      <c r="N6" s="858"/>
      <c r="O6" s="859"/>
      <c r="P6" s="858"/>
      <c r="Q6" s="859"/>
      <c r="R6" s="858"/>
      <c r="S6" s="859"/>
      <c r="T6" s="858"/>
      <c r="U6" s="859"/>
      <c r="V6" s="858"/>
      <c r="W6" s="859"/>
      <c r="X6" s="860"/>
      <c r="Y6" s="870"/>
    </row>
    <row r="7" spans="1:25" s="200" customFormat="1" ht="16.5" customHeight="1">
      <c r="A7" s="871" t="s">
        <v>15</v>
      </c>
      <c r="B7" s="213"/>
      <c r="C7" s="478"/>
      <c r="D7" s="211"/>
      <c r="E7" s="852" t="s">
        <v>466</v>
      </c>
      <c r="F7" s="852" t="s">
        <v>16</v>
      </c>
      <c r="G7" s="852" t="s">
        <v>466</v>
      </c>
      <c r="H7" s="852" t="s">
        <v>16</v>
      </c>
      <c r="I7" s="852" t="s">
        <v>466</v>
      </c>
      <c r="J7" s="852" t="s">
        <v>16</v>
      </c>
      <c r="K7" s="863" t="s">
        <v>17</v>
      </c>
      <c r="L7" s="864"/>
      <c r="M7" s="467" t="s">
        <v>18</v>
      </c>
      <c r="N7" s="852" t="s">
        <v>466</v>
      </c>
      <c r="O7" s="852" t="s">
        <v>16</v>
      </c>
      <c r="P7" s="852" t="s">
        <v>466</v>
      </c>
      <c r="Q7" s="852" t="s">
        <v>16</v>
      </c>
      <c r="R7" s="852" t="s">
        <v>466</v>
      </c>
      <c r="S7" s="852" t="s">
        <v>16</v>
      </c>
      <c r="T7" s="852" t="s">
        <v>466</v>
      </c>
      <c r="U7" s="852" t="s">
        <v>16</v>
      </c>
      <c r="V7" s="852" t="s">
        <v>466</v>
      </c>
      <c r="W7" s="852" t="s">
        <v>16</v>
      </c>
      <c r="X7" s="853"/>
      <c r="Y7" s="870"/>
    </row>
    <row r="8" spans="1:25" s="200" customFormat="1" ht="9" customHeight="1">
      <c r="A8" s="871"/>
      <c r="B8" s="213"/>
      <c r="C8" s="477"/>
      <c r="D8" s="211"/>
      <c r="E8" s="853"/>
      <c r="F8" s="853"/>
      <c r="G8" s="853"/>
      <c r="H8" s="853"/>
      <c r="I8" s="853"/>
      <c r="J8" s="853"/>
      <c r="K8" s="466" t="s">
        <v>466</v>
      </c>
      <c r="L8" s="466" t="s">
        <v>767</v>
      </c>
      <c r="M8" s="468" t="s">
        <v>767</v>
      </c>
      <c r="N8" s="853"/>
      <c r="O8" s="853"/>
      <c r="P8" s="853"/>
      <c r="Q8" s="853"/>
      <c r="R8" s="853"/>
      <c r="S8" s="853"/>
      <c r="T8" s="853"/>
      <c r="U8" s="853"/>
      <c r="V8" s="853"/>
      <c r="W8" s="853"/>
      <c r="X8" s="854" t="s">
        <v>19</v>
      </c>
      <c r="Y8" s="214"/>
    </row>
    <row r="9" spans="1:25" s="200" customFormat="1" ht="9" customHeight="1" thickBot="1">
      <c r="A9" s="324"/>
      <c r="B9" s="325" t="s">
        <v>467</v>
      </c>
      <c r="C9" s="479" t="s">
        <v>766</v>
      </c>
      <c r="D9" s="326" t="s">
        <v>437</v>
      </c>
      <c r="E9" s="317" t="s">
        <v>20</v>
      </c>
      <c r="F9" s="317" t="s">
        <v>770</v>
      </c>
      <c r="G9" s="317" t="s">
        <v>461</v>
      </c>
      <c r="H9" s="317" t="s">
        <v>770</v>
      </c>
      <c r="I9" s="317" t="s">
        <v>461</v>
      </c>
      <c r="J9" s="317" t="s">
        <v>770</v>
      </c>
      <c r="K9" s="318" t="s">
        <v>461</v>
      </c>
      <c r="L9" s="317" t="s">
        <v>770</v>
      </c>
      <c r="M9" s="317" t="s">
        <v>770</v>
      </c>
      <c r="N9" s="317" t="s">
        <v>461</v>
      </c>
      <c r="O9" s="317" t="s">
        <v>770</v>
      </c>
      <c r="P9" s="317" t="s">
        <v>461</v>
      </c>
      <c r="Q9" s="317" t="s">
        <v>770</v>
      </c>
      <c r="R9" s="317" t="s">
        <v>461</v>
      </c>
      <c r="S9" s="317" t="s">
        <v>770</v>
      </c>
      <c r="T9" s="317" t="s">
        <v>461</v>
      </c>
      <c r="U9" s="317" t="s">
        <v>770</v>
      </c>
      <c r="V9" s="317" t="s">
        <v>461</v>
      </c>
      <c r="W9" s="317" t="s">
        <v>770</v>
      </c>
      <c r="X9" s="855"/>
      <c r="Y9" s="327" t="s">
        <v>463</v>
      </c>
    </row>
    <row r="10" spans="1:25" s="200" customFormat="1" ht="9" customHeight="1">
      <c r="A10" s="850" t="s">
        <v>758</v>
      </c>
      <c r="B10" s="469" t="s">
        <v>759</v>
      </c>
      <c r="C10" s="197">
        <v>1282029</v>
      </c>
      <c r="D10" s="197">
        <v>1226080</v>
      </c>
      <c r="E10" s="197">
        <v>7325</v>
      </c>
      <c r="F10" s="197">
        <v>1701</v>
      </c>
      <c r="G10" s="197">
        <v>53616</v>
      </c>
      <c r="H10" s="197">
        <v>20340</v>
      </c>
      <c r="I10" s="197">
        <v>50910</v>
      </c>
      <c r="J10" s="197">
        <v>12711</v>
      </c>
      <c r="K10" s="197">
        <v>32505</v>
      </c>
      <c r="L10" s="197">
        <v>12044</v>
      </c>
      <c r="M10" s="197">
        <v>2888</v>
      </c>
      <c r="N10" s="197">
        <v>63739</v>
      </c>
      <c r="O10" s="197">
        <v>29968</v>
      </c>
      <c r="P10" s="197">
        <v>193834</v>
      </c>
      <c r="Q10" s="197">
        <v>63535</v>
      </c>
      <c r="R10" s="197">
        <v>166006</v>
      </c>
      <c r="S10" s="197">
        <v>149383</v>
      </c>
      <c r="T10" s="197">
        <v>3463</v>
      </c>
      <c r="U10" s="197">
        <v>1201</v>
      </c>
      <c r="V10" s="197">
        <v>204016</v>
      </c>
      <c r="W10" s="197">
        <v>146193</v>
      </c>
      <c r="X10" s="197">
        <v>10702</v>
      </c>
      <c r="Y10" s="198">
        <v>55949</v>
      </c>
    </row>
    <row r="11" spans="1:25" s="200" customFormat="1" ht="9" customHeight="1">
      <c r="A11" s="851"/>
      <c r="B11" s="469" t="s">
        <v>454</v>
      </c>
      <c r="C11" s="197">
        <v>657351</v>
      </c>
      <c r="D11" s="197">
        <v>645933</v>
      </c>
      <c r="E11" s="197">
        <v>5743</v>
      </c>
      <c r="F11" s="197">
        <v>1260</v>
      </c>
      <c r="G11" s="197">
        <v>32371</v>
      </c>
      <c r="H11" s="197">
        <v>12156</v>
      </c>
      <c r="I11" s="197">
        <v>28207</v>
      </c>
      <c r="J11" s="197">
        <v>6993</v>
      </c>
      <c r="K11" s="197">
        <v>19835</v>
      </c>
      <c r="L11" s="197">
        <v>8022</v>
      </c>
      <c r="M11" s="197">
        <v>1511</v>
      </c>
      <c r="N11" s="197">
        <v>35193</v>
      </c>
      <c r="O11" s="197">
        <v>17651</v>
      </c>
      <c r="P11" s="197">
        <v>96098</v>
      </c>
      <c r="Q11" s="197">
        <v>35485</v>
      </c>
      <c r="R11" s="197">
        <v>88023</v>
      </c>
      <c r="S11" s="197">
        <v>84175</v>
      </c>
      <c r="T11" s="197">
        <v>2727</v>
      </c>
      <c r="U11" s="197">
        <v>920</v>
      </c>
      <c r="V11" s="197">
        <v>90226</v>
      </c>
      <c r="W11" s="197">
        <v>72652</v>
      </c>
      <c r="X11" s="197">
        <v>6685</v>
      </c>
      <c r="Y11" s="198">
        <v>11418</v>
      </c>
    </row>
    <row r="12" spans="1:25" s="200" customFormat="1" ht="9" customHeight="1">
      <c r="A12" s="851"/>
      <c r="B12" s="469" t="s">
        <v>760</v>
      </c>
      <c r="C12" s="197">
        <v>624678</v>
      </c>
      <c r="D12" s="197">
        <v>580147</v>
      </c>
      <c r="E12" s="197">
        <v>1582</v>
      </c>
      <c r="F12" s="197">
        <v>441</v>
      </c>
      <c r="G12" s="197">
        <v>21245</v>
      </c>
      <c r="H12" s="197">
        <v>8184</v>
      </c>
      <c r="I12" s="197">
        <v>22703</v>
      </c>
      <c r="J12" s="197">
        <v>5718</v>
      </c>
      <c r="K12" s="197">
        <v>12670</v>
      </c>
      <c r="L12" s="197">
        <v>4022</v>
      </c>
      <c r="M12" s="197">
        <v>1377</v>
      </c>
      <c r="N12" s="197">
        <v>28546</v>
      </c>
      <c r="O12" s="197">
        <v>12317</v>
      </c>
      <c r="P12" s="197">
        <v>97736</v>
      </c>
      <c r="Q12" s="197">
        <v>28050</v>
      </c>
      <c r="R12" s="197">
        <v>77983</v>
      </c>
      <c r="S12" s="197">
        <v>65208</v>
      </c>
      <c r="T12" s="197">
        <v>736</v>
      </c>
      <c r="U12" s="197">
        <v>281</v>
      </c>
      <c r="V12" s="197">
        <v>113790</v>
      </c>
      <c r="W12" s="197">
        <v>73541</v>
      </c>
      <c r="X12" s="197">
        <v>4017</v>
      </c>
      <c r="Y12" s="198">
        <v>44531</v>
      </c>
    </row>
    <row r="13" spans="1:25" s="30" customFormat="1" ht="1.5" customHeight="1">
      <c r="A13" s="170"/>
      <c r="B13" s="15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8"/>
    </row>
    <row r="14" spans="1:25" s="200" customFormat="1" ht="9" customHeight="1">
      <c r="A14" s="850" t="s">
        <v>761</v>
      </c>
      <c r="B14" s="469" t="s">
        <v>759</v>
      </c>
      <c r="C14" s="197">
        <v>1317019</v>
      </c>
      <c r="D14" s="197">
        <v>1263597</v>
      </c>
      <c r="E14" s="197">
        <v>10175</v>
      </c>
      <c r="F14" s="197">
        <v>3159</v>
      </c>
      <c r="G14" s="197">
        <v>67771</v>
      </c>
      <c r="H14" s="197">
        <v>30212</v>
      </c>
      <c r="I14" s="197">
        <v>68280</v>
      </c>
      <c r="J14" s="197">
        <v>20118</v>
      </c>
      <c r="K14" s="197">
        <v>38834</v>
      </c>
      <c r="L14" s="197">
        <v>10459</v>
      </c>
      <c r="M14" s="197">
        <v>5144</v>
      </c>
      <c r="N14" s="197">
        <v>68514</v>
      </c>
      <c r="O14" s="197">
        <v>37050</v>
      </c>
      <c r="P14" s="197">
        <v>222252</v>
      </c>
      <c r="Q14" s="197">
        <v>75485</v>
      </c>
      <c r="R14" s="197">
        <v>191363</v>
      </c>
      <c r="S14" s="197">
        <v>109051</v>
      </c>
      <c r="T14" s="197">
        <v>3434</v>
      </c>
      <c r="U14" s="197">
        <v>1212</v>
      </c>
      <c r="V14" s="197">
        <v>199505</v>
      </c>
      <c r="W14" s="197">
        <v>91297</v>
      </c>
      <c r="X14" s="197">
        <v>10282</v>
      </c>
      <c r="Y14" s="198">
        <v>53422</v>
      </c>
    </row>
    <row r="15" spans="1:25" s="200" customFormat="1" ht="9" customHeight="1">
      <c r="A15" s="851"/>
      <c r="B15" s="469" t="s">
        <v>454</v>
      </c>
      <c r="C15" s="197">
        <v>673444</v>
      </c>
      <c r="D15" s="197">
        <v>662806</v>
      </c>
      <c r="E15" s="197">
        <v>7865</v>
      </c>
      <c r="F15" s="197">
        <v>2219</v>
      </c>
      <c r="G15" s="197">
        <v>39214</v>
      </c>
      <c r="H15" s="197">
        <v>16749</v>
      </c>
      <c r="I15" s="197">
        <v>36380</v>
      </c>
      <c r="J15" s="197">
        <v>10808</v>
      </c>
      <c r="K15" s="197">
        <v>23560</v>
      </c>
      <c r="L15" s="197">
        <v>6965</v>
      </c>
      <c r="M15" s="197">
        <v>2693</v>
      </c>
      <c r="N15" s="197">
        <v>37828</v>
      </c>
      <c r="O15" s="197">
        <v>21158</v>
      </c>
      <c r="P15" s="197">
        <v>110183</v>
      </c>
      <c r="Q15" s="197">
        <v>42373</v>
      </c>
      <c r="R15" s="197">
        <v>100837</v>
      </c>
      <c r="S15" s="197">
        <v>61438</v>
      </c>
      <c r="T15" s="197">
        <v>2669</v>
      </c>
      <c r="U15" s="197">
        <v>925</v>
      </c>
      <c r="V15" s="197">
        <v>87944</v>
      </c>
      <c r="W15" s="197">
        <v>44626</v>
      </c>
      <c r="X15" s="197">
        <v>6372</v>
      </c>
      <c r="Y15" s="198">
        <v>10638</v>
      </c>
    </row>
    <row r="16" spans="1:25" s="200" customFormat="1" ht="9" customHeight="1">
      <c r="A16" s="851"/>
      <c r="B16" s="469" t="s">
        <v>760</v>
      </c>
      <c r="C16" s="197">
        <v>643575</v>
      </c>
      <c r="D16" s="197">
        <v>600791</v>
      </c>
      <c r="E16" s="197">
        <v>2310</v>
      </c>
      <c r="F16" s="197">
        <v>940</v>
      </c>
      <c r="G16" s="197">
        <v>28557</v>
      </c>
      <c r="H16" s="197">
        <v>13463</v>
      </c>
      <c r="I16" s="197">
        <v>31900</v>
      </c>
      <c r="J16" s="197">
        <v>9310</v>
      </c>
      <c r="K16" s="197">
        <v>15274</v>
      </c>
      <c r="L16" s="197">
        <v>3494</v>
      </c>
      <c r="M16" s="197">
        <v>2451</v>
      </c>
      <c r="N16" s="197">
        <v>30686</v>
      </c>
      <c r="O16" s="197">
        <v>15892</v>
      </c>
      <c r="P16" s="197">
        <v>112069</v>
      </c>
      <c r="Q16" s="197">
        <v>33112</v>
      </c>
      <c r="R16" s="197">
        <v>90526</v>
      </c>
      <c r="S16" s="197">
        <v>47613</v>
      </c>
      <c r="T16" s="197">
        <v>765</v>
      </c>
      <c r="U16" s="197">
        <v>287</v>
      </c>
      <c r="V16" s="197">
        <v>111561</v>
      </c>
      <c r="W16" s="197">
        <v>46671</v>
      </c>
      <c r="X16" s="197">
        <v>3910</v>
      </c>
      <c r="Y16" s="198">
        <v>42784</v>
      </c>
    </row>
    <row r="17" spans="1:25" s="30" customFormat="1" ht="1.5" customHeight="1">
      <c r="A17" s="170"/>
      <c r="B17" s="15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8"/>
    </row>
    <row r="18" spans="1:25" s="200" customFormat="1" ht="9" customHeight="1">
      <c r="A18" s="850" t="s">
        <v>762</v>
      </c>
      <c r="B18" s="469" t="s">
        <v>759</v>
      </c>
      <c r="C18" s="197">
        <v>1343880</v>
      </c>
      <c r="D18" s="197">
        <v>1292864</v>
      </c>
      <c r="E18" s="197">
        <v>13077</v>
      </c>
      <c r="F18" s="197">
        <v>4789</v>
      </c>
      <c r="G18" s="197">
        <v>79433</v>
      </c>
      <c r="H18" s="197">
        <v>43582</v>
      </c>
      <c r="I18" s="197">
        <v>79555</v>
      </c>
      <c r="J18" s="197">
        <v>24636</v>
      </c>
      <c r="K18" s="197">
        <v>42383</v>
      </c>
      <c r="L18" s="197">
        <v>9126</v>
      </c>
      <c r="M18" s="197">
        <v>6357</v>
      </c>
      <c r="N18" s="197">
        <v>70119</v>
      </c>
      <c r="O18" s="197">
        <v>43648</v>
      </c>
      <c r="P18" s="197">
        <v>239667</v>
      </c>
      <c r="Q18" s="197">
        <v>83166</v>
      </c>
      <c r="R18" s="197">
        <v>188166</v>
      </c>
      <c r="S18" s="197">
        <v>87138</v>
      </c>
      <c r="T18" s="197">
        <v>3418</v>
      </c>
      <c r="U18" s="197">
        <v>1201</v>
      </c>
      <c r="V18" s="197">
        <v>195869</v>
      </c>
      <c r="W18" s="197">
        <v>67746</v>
      </c>
      <c r="X18" s="197">
        <v>9788</v>
      </c>
      <c r="Y18" s="510">
        <v>51016</v>
      </c>
    </row>
    <row r="19" spans="1:25" s="200" customFormat="1" ht="9" customHeight="1">
      <c r="A19" s="851"/>
      <c r="B19" s="469" t="s">
        <v>454</v>
      </c>
      <c r="C19" s="197">
        <v>685773</v>
      </c>
      <c r="D19" s="197">
        <v>675905</v>
      </c>
      <c r="E19" s="197">
        <v>9929</v>
      </c>
      <c r="F19" s="197">
        <v>3292</v>
      </c>
      <c r="G19" s="197">
        <v>45188</v>
      </c>
      <c r="H19" s="197">
        <v>23174</v>
      </c>
      <c r="I19" s="197">
        <v>41448</v>
      </c>
      <c r="J19" s="197">
        <v>12625</v>
      </c>
      <c r="K19" s="197">
        <v>25456</v>
      </c>
      <c r="L19" s="197">
        <v>6131</v>
      </c>
      <c r="M19" s="197">
        <v>3075</v>
      </c>
      <c r="N19" s="197">
        <v>38587</v>
      </c>
      <c r="O19" s="197">
        <v>24434</v>
      </c>
      <c r="P19" s="197">
        <v>119526</v>
      </c>
      <c r="Q19" s="197">
        <v>46419</v>
      </c>
      <c r="R19" s="197">
        <v>99534</v>
      </c>
      <c r="S19" s="197">
        <v>49410</v>
      </c>
      <c r="T19" s="197">
        <v>2619</v>
      </c>
      <c r="U19" s="197">
        <v>908</v>
      </c>
      <c r="V19" s="197">
        <v>85783</v>
      </c>
      <c r="W19" s="197">
        <v>32365</v>
      </c>
      <c r="X19" s="197">
        <v>6002</v>
      </c>
      <c r="Y19" s="510">
        <v>9868</v>
      </c>
    </row>
    <row r="20" spans="1:25" s="200" customFormat="1" ht="9" customHeight="1">
      <c r="A20" s="851"/>
      <c r="B20" s="469" t="s">
        <v>760</v>
      </c>
      <c r="C20" s="197">
        <v>658107</v>
      </c>
      <c r="D20" s="197">
        <v>616959</v>
      </c>
      <c r="E20" s="197">
        <v>3148</v>
      </c>
      <c r="F20" s="197">
        <v>1497</v>
      </c>
      <c r="G20" s="197">
        <v>34245</v>
      </c>
      <c r="H20" s="197">
        <v>20408</v>
      </c>
      <c r="I20" s="197">
        <v>38107</v>
      </c>
      <c r="J20" s="197">
        <v>12011</v>
      </c>
      <c r="K20" s="197">
        <v>16927</v>
      </c>
      <c r="L20" s="197">
        <v>2995</v>
      </c>
      <c r="M20" s="197">
        <v>3282</v>
      </c>
      <c r="N20" s="197">
        <v>31532</v>
      </c>
      <c r="O20" s="197">
        <v>19214</v>
      </c>
      <c r="P20" s="197">
        <v>120141</v>
      </c>
      <c r="Q20" s="197">
        <v>36747</v>
      </c>
      <c r="R20" s="197">
        <v>88632</v>
      </c>
      <c r="S20" s="197">
        <v>37728</v>
      </c>
      <c r="T20" s="197">
        <v>799</v>
      </c>
      <c r="U20" s="197">
        <v>293</v>
      </c>
      <c r="V20" s="197">
        <v>110086</v>
      </c>
      <c r="W20" s="197">
        <v>35381</v>
      </c>
      <c r="X20" s="197">
        <v>3786</v>
      </c>
      <c r="Y20" s="510">
        <v>41148</v>
      </c>
    </row>
    <row r="21" spans="1:25" s="30" customFormat="1" ht="1.5" customHeight="1">
      <c r="A21" s="170"/>
      <c r="B21" s="15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8"/>
    </row>
    <row r="22" spans="1:25" s="200" customFormat="1" ht="9" customHeight="1">
      <c r="A22" s="850" t="s">
        <v>763</v>
      </c>
      <c r="B22" s="469" t="s">
        <v>759</v>
      </c>
      <c r="C22" s="197">
        <v>1372796</v>
      </c>
      <c r="D22" s="197">
        <v>1323861</v>
      </c>
      <c r="E22" s="197">
        <v>15820</v>
      </c>
      <c r="F22" s="197">
        <v>6323</v>
      </c>
      <c r="G22" s="197">
        <v>91587</v>
      </c>
      <c r="H22" s="197">
        <v>53795</v>
      </c>
      <c r="I22" s="197">
        <v>89319</v>
      </c>
      <c r="J22" s="197">
        <v>25350</v>
      </c>
      <c r="K22" s="197">
        <v>45383</v>
      </c>
      <c r="L22" s="197">
        <v>8066</v>
      </c>
      <c r="M22" s="197">
        <v>6605</v>
      </c>
      <c r="N22" s="197">
        <v>72925</v>
      </c>
      <c r="O22" s="197">
        <v>48472</v>
      </c>
      <c r="P22" s="197">
        <v>254687</v>
      </c>
      <c r="Q22" s="197">
        <v>88289</v>
      </c>
      <c r="R22" s="197">
        <v>177237</v>
      </c>
      <c r="S22" s="197">
        <v>75182</v>
      </c>
      <c r="T22" s="197">
        <v>3355</v>
      </c>
      <c r="U22" s="197">
        <v>1186</v>
      </c>
      <c r="V22" s="197">
        <v>193218</v>
      </c>
      <c r="W22" s="197">
        <v>57749</v>
      </c>
      <c r="X22" s="197">
        <v>9313</v>
      </c>
      <c r="Y22" s="198">
        <v>48935</v>
      </c>
    </row>
    <row r="23" spans="1:25" s="200" customFormat="1" ht="9" customHeight="1">
      <c r="A23" s="851"/>
      <c r="B23" s="469" t="s">
        <v>454</v>
      </c>
      <c r="C23" s="197">
        <v>698709</v>
      </c>
      <c r="D23" s="197">
        <v>689501</v>
      </c>
      <c r="E23" s="197">
        <v>11810</v>
      </c>
      <c r="F23" s="197">
        <v>4287</v>
      </c>
      <c r="G23" s="197">
        <v>51422</v>
      </c>
      <c r="H23" s="197">
        <v>27781</v>
      </c>
      <c r="I23" s="197">
        <v>45710</v>
      </c>
      <c r="J23" s="197">
        <v>13155</v>
      </c>
      <c r="K23" s="197">
        <v>27025</v>
      </c>
      <c r="L23" s="197">
        <v>5437</v>
      </c>
      <c r="M23" s="197">
        <v>3019</v>
      </c>
      <c r="N23" s="197">
        <v>40024</v>
      </c>
      <c r="O23" s="197">
        <v>27018</v>
      </c>
      <c r="P23" s="197">
        <v>126975</v>
      </c>
      <c r="Q23" s="197">
        <v>49210</v>
      </c>
      <c r="R23" s="197">
        <v>93941</v>
      </c>
      <c r="S23" s="197">
        <v>42684</v>
      </c>
      <c r="T23" s="197">
        <v>2533</v>
      </c>
      <c r="U23" s="197">
        <v>887</v>
      </c>
      <c r="V23" s="197">
        <v>83964</v>
      </c>
      <c r="W23" s="197">
        <v>26991</v>
      </c>
      <c r="X23" s="197">
        <v>5628</v>
      </c>
      <c r="Y23" s="198">
        <v>9208</v>
      </c>
    </row>
    <row r="24" spans="1:25" s="200" customFormat="1" ht="9" customHeight="1">
      <c r="A24" s="851"/>
      <c r="B24" s="469" t="s">
        <v>760</v>
      </c>
      <c r="C24" s="197">
        <v>674087</v>
      </c>
      <c r="D24" s="197">
        <v>634360</v>
      </c>
      <c r="E24" s="197">
        <v>4010</v>
      </c>
      <c r="F24" s="197">
        <v>2036</v>
      </c>
      <c r="G24" s="197">
        <v>40165</v>
      </c>
      <c r="H24" s="197">
        <v>26014</v>
      </c>
      <c r="I24" s="197">
        <v>43609</v>
      </c>
      <c r="J24" s="197">
        <v>12195</v>
      </c>
      <c r="K24" s="197">
        <v>18358</v>
      </c>
      <c r="L24" s="197">
        <v>2629</v>
      </c>
      <c r="M24" s="197">
        <v>3586</v>
      </c>
      <c r="N24" s="197">
        <v>32901</v>
      </c>
      <c r="O24" s="197">
        <v>21454</v>
      </c>
      <c r="P24" s="197">
        <v>127712</v>
      </c>
      <c r="Q24" s="197">
        <v>39079</v>
      </c>
      <c r="R24" s="197">
        <v>83296</v>
      </c>
      <c r="S24" s="197">
        <v>32498</v>
      </c>
      <c r="T24" s="197">
        <v>822</v>
      </c>
      <c r="U24" s="197">
        <v>299</v>
      </c>
      <c r="V24" s="197">
        <v>109254</v>
      </c>
      <c r="W24" s="197">
        <v>30758</v>
      </c>
      <c r="X24" s="197">
        <v>3685</v>
      </c>
      <c r="Y24" s="198">
        <v>39727</v>
      </c>
    </row>
    <row r="25" spans="1:25" s="30" customFormat="1" ht="1.5" customHeight="1">
      <c r="A25" s="170"/>
      <c r="B25" s="15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8"/>
    </row>
    <row r="26" spans="1:25" s="30" customFormat="1" ht="9" customHeight="1">
      <c r="A26" s="850" t="s">
        <v>764</v>
      </c>
      <c r="B26" s="480" t="s">
        <v>21</v>
      </c>
      <c r="C26" s="197">
        <v>1406141</v>
      </c>
      <c r="D26" s="197">
        <v>1369738</v>
      </c>
      <c r="E26" s="197">
        <v>22963</v>
      </c>
      <c r="F26" s="197">
        <v>8273</v>
      </c>
      <c r="G26" s="197">
        <v>123484</v>
      </c>
      <c r="H26" s="197">
        <v>56993</v>
      </c>
      <c r="I26" s="197">
        <v>91109</v>
      </c>
      <c r="J26" s="197">
        <v>20267</v>
      </c>
      <c r="K26" s="197">
        <v>82120</v>
      </c>
      <c r="L26" s="197">
        <v>6960</v>
      </c>
      <c r="M26" s="197">
        <v>5615</v>
      </c>
      <c r="N26" s="197">
        <v>104189</v>
      </c>
      <c r="O26" s="197">
        <v>46604</v>
      </c>
      <c r="P26" s="197">
        <v>294164</v>
      </c>
      <c r="Q26" s="197">
        <v>69909</v>
      </c>
      <c r="R26" s="197">
        <v>180981</v>
      </c>
      <c r="S26" s="197">
        <v>32328</v>
      </c>
      <c r="T26" s="197">
        <v>2473</v>
      </c>
      <c r="U26" s="197">
        <v>521</v>
      </c>
      <c r="V26" s="197">
        <v>191341</v>
      </c>
      <c r="W26" s="197">
        <v>21652</v>
      </c>
      <c r="X26" s="197">
        <v>7792</v>
      </c>
      <c r="Y26" s="198">
        <v>36403</v>
      </c>
    </row>
    <row r="27" spans="1:25" s="30" customFormat="1" ht="9" customHeight="1">
      <c r="A27" s="851"/>
      <c r="B27" s="480" t="s">
        <v>22</v>
      </c>
      <c r="C27" s="197">
        <v>714437</v>
      </c>
      <c r="D27" s="197">
        <v>708426</v>
      </c>
      <c r="E27" s="197">
        <v>17049</v>
      </c>
      <c r="F27" s="197">
        <v>5296</v>
      </c>
      <c r="G27" s="197">
        <v>68135</v>
      </c>
      <c r="H27" s="197">
        <v>28819</v>
      </c>
      <c r="I27" s="197">
        <v>45656</v>
      </c>
      <c r="J27" s="197">
        <v>10435</v>
      </c>
      <c r="K27" s="197">
        <v>48628</v>
      </c>
      <c r="L27" s="197">
        <v>4252</v>
      </c>
      <c r="M27" s="197">
        <v>2325</v>
      </c>
      <c r="N27" s="197">
        <v>56771</v>
      </c>
      <c r="O27" s="197">
        <v>25639</v>
      </c>
      <c r="P27" s="197">
        <v>146126</v>
      </c>
      <c r="Q27" s="197">
        <v>39369</v>
      </c>
      <c r="R27" s="197">
        <v>95393</v>
      </c>
      <c r="S27" s="197">
        <v>18074</v>
      </c>
      <c r="T27" s="197">
        <v>1812</v>
      </c>
      <c r="U27" s="197">
        <v>412</v>
      </c>
      <c r="V27" s="197">
        <v>81202</v>
      </c>
      <c r="W27" s="197">
        <v>9269</v>
      </c>
      <c r="X27" s="197">
        <v>3764</v>
      </c>
      <c r="Y27" s="198">
        <v>6011</v>
      </c>
    </row>
    <row r="28" spans="1:25" s="30" customFormat="1" ht="9" customHeight="1">
      <c r="A28" s="851"/>
      <c r="B28" s="469" t="s">
        <v>760</v>
      </c>
      <c r="C28" s="197">
        <v>691704</v>
      </c>
      <c r="D28" s="197">
        <v>661312</v>
      </c>
      <c r="E28" s="197">
        <v>5914</v>
      </c>
      <c r="F28" s="197">
        <v>2977</v>
      </c>
      <c r="G28" s="197">
        <v>55349</v>
      </c>
      <c r="H28" s="197">
        <v>28174</v>
      </c>
      <c r="I28" s="197">
        <v>45453</v>
      </c>
      <c r="J28" s="197">
        <v>9832</v>
      </c>
      <c r="K28" s="197">
        <v>33492</v>
      </c>
      <c r="L28" s="197">
        <v>2708</v>
      </c>
      <c r="M28" s="197">
        <v>3290</v>
      </c>
      <c r="N28" s="197">
        <v>47418</v>
      </c>
      <c r="O28" s="197">
        <v>20965</v>
      </c>
      <c r="P28" s="197">
        <v>148038</v>
      </c>
      <c r="Q28" s="197">
        <v>30540</v>
      </c>
      <c r="R28" s="197">
        <v>85588</v>
      </c>
      <c r="S28" s="197">
        <v>14254</v>
      </c>
      <c r="T28" s="197">
        <v>661</v>
      </c>
      <c r="U28" s="197">
        <v>109</v>
      </c>
      <c r="V28" s="197">
        <v>110139</v>
      </c>
      <c r="W28" s="197">
        <v>12383</v>
      </c>
      <c r="X28" s="197">
        <v>4028</v>
      </c>
      <c r="Y28" s="198">
        <v>30392</v>
      </c>
    </row>
    <row r="29" spans="1:25" s="30" customFormat="1" ht="1.5" customHeight="1">
      <c r="A29" s="170"/>
      <c r="B29" s="15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8"/>
    </row>
    <row r="30" spans="1:25" s="30" customFormat="1" ht="9.75" customHeight="1">
      <c r="A30" s="850" t="s">
        <v>765</v>
      </c>
      <c r="B30" s="480" t="s">
        <v>21</v>
      </c>
      <c r="C30" s="197">
        <v>1439632</v>
      </c>
      <c r="D30" s="197">
        <v>1404748</v>
      </c>
      <c r="E30" s="197">
        <v>25366</v>
      </c>
      <c r="F30" s="197">
        <v>9434</v>
      </c>
      <c r="G30" s="197">
        <v>133720</v>
      </c>
      <c r="H30" s="197">
        <v>63124</v>
      </c>
      <c r="I30" s="197">
        <v>95274</v>
      </c>
      <c r="J30" s="197">
        <v>19856</v>
      </c>
      <c r="K30" s="197">
        <v>81571</v>
      </c>
      <c r="L30" s="197">
        <v>6376</v>
      </c>
      <c r="M30" s="197">
        <v>5617</v>
      </c>
      <c r="N30" s="197">
        <v>105999</v>
      </c>
      <c r="O30" s="197">
        <v>48745</v>
      </c>
      <c r="P30" s="197">
        <v>298846</v>
      </c>
      <c r="Q30" s="197">
        <v>71301</v>
      </c>
      <c r="R30" s="197">
        <v>185655</v>
      </c>
      <c r="S30" s="197">
        <v>32875</v>
      </c>
      <c r="T30" s="197">
        <v>2436</v>
      </c>
      <c r="U30" s="197">
        <v>512</v>
      </c>
      <c r="V30" s="197">
        <v>188951</v>
      </c>
      <c r="W30" s="197">
        <v>21464</v>
      </c>
      <c r="X30" s="197">
        <v>7626</v>
      </c>
      <c r="Y30" s="198">
        <v>34884</v>
      </c>
    </row>
    <row r="31" spans="1:25" s="30" customFormat="1" ht="9.75" customHeight="1">
      <c r="A31" s="851"/>
      <c r="B31" s="480" t="s">
        <v>22</v>
      </c>
      <c r="C31" s="197">
        <v>729829</v>
      </c>
      <c r="D31" s="197">
        <v>724290</v>
      </c>
      <c r="E31" s="197">
        <v>18671</v>
      </c>
      <c r="F31" s="197">
        <v>6009</v>
      </c>
      <c r="G31" s="197">
        <v>72614</v>
      </c>
      <c r="H31" s="197">
        <v>32248</v>
      </c>
      <c r="I31" s="197">
        <v>47326</v>
      </c>
      <c r="J31" s="197">
        <v>10507</v>
      </c>
      <c r="K31" s="197">
        <v>48201</v>
      </c>
      <c r="L31" s="197">
        <v>3931</v>
      </c>
      <c r="M31" s="197">
        <v>2224</v>
      </c>
      <c r="N31" s="197">
        <v>57515</v>
      </c>
      <c r="O31" s="197">
        <v>26818</v>
      </c>
      <c r="P31" s="197">
        <v>148262</v>
      </c>
      <c r="Q31" s="197">
        <v>40289</v>
      </c>
      <c r="R31" s="197">
        <v>97190</v>
      </c>
      <c r="S31" s="197">
        <v>18280</v>
      </c>
      <c r="T31" s="197">
        <v>1775</v>
      </c>
      <c r="U31" s="197">
        <v>398</v>
      </c>
      <c r="V31" s="197">
        <v>79378</v>
      </c>
      <c r="W31" s="197">
        <v>9067</v>
      </c>
      <c r="X31" s="197">
        <v>3587</v>
      </c>
      <c r="Y31" s="198">
        <v>5539</v>
      </c>
    </row>
    <row r="32" spans="1:25" s="30" customFormat="1" ht="9" customHeight="1">
      <c r="A32" s="851"/>
      <c r="B32" s="469" t="s">
        <v>760</v>
      </c>
      <c r="C32" s="197">
        <v>709803</v>
      </c>
      <c r="D32" s="197">
        <v>680458</v>
      </c>
      <c r="E32" s="197">
        <v>6695</v>
      </c>
      <c r="F32" s="197">
        <v>3425</v>
      </c>
      <c r="G32" s="197">
        <v>61106</v>
      </c>
      <c r="H32" s="197">
        <v>30876</v>
      </c>
      <c r="I32" s="197">
        <v>47948</v>
      </c>
      <c r="J32" s="197">
        <v>9349</v>
      </c>
      <c r="K32" s="197">
        <v>33370</v>
      </c>
      <c r="L32" s="197">
        <v>2445</v>
      </c>
      <c r="M32" s="197">
        <v>3393</v>
      </c>
      <c r="N32" s="197">
        <v>48484</v>
      </c>
      <c r="O32" s="197">
        <v>21927</v>
      </c>
      <c r="P32" s="197">
        <v>150584</v>
      </c>
      <c r="Q32" s="197">
        <v>31012</v>
      </c>
      <c r="R32" s="197">
        <v>88465</v>
      </c>
      <c r="S32" s="197">
        <v>14595</v>
      </c>
      <c r="T32" s="197">
        <v>661</v>
      </c>
      <c r="U32" s="197">
        <v>114</v>
      </c>
      <c r="V32" s="197">
        <v>109573</v>
      </c>
      <c r="W32" s="197">
        <v>12397</v>
      </c>
      <c r="X32" s="197">
        <v>4039</v>
      </c>
      <c r="Y32" s="198">
        <v>29345</v>
      </c>
    </row>
    <row r="33" spans="1:25" s="30" customFormat="1" ht="2.25" customHeight="1">
      <c r="A33" s="170"/>
      <c r="B33" s="15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8"/>
    </row>
    <row r="34" spans="1:25" s="200" customFormat="1" ht="9" customHeight="1">
      <c r="A34" s="850" t="s">
        <v>821</v>
      </c>
      <c r="B34" s="469" t="s">
        <v>759</v>
      </c>
      <c r="C34" s="197">
        <f aca="true" t="shared" si="0" ref="C34:Y34">C38+C42+C46+C50+C54+C58+C62+C66+C70+C74+C78+C82+C86</f>
        <v>1473406</v>
      </c>
      <c r="D34" s="197">
        <f t="shared" si="0"/>
        <v>1440079</v>
      </c>
      <c r="E34" s="197">
        <f t="shared" si="0"/>
        <v>29111</v>
      </c>
      <c r="F34" s="197">
        <f t="shared" si="0"/>
        <v>11211</v>
      </c>
      <c r="G34" s="197">
        <f t="shared" si="0"/>
        <v>150888</v>
      </c>
      <c r="H34" s="197">
        <f t="shared" si="0"/>
        <v>66748</v>
      </c>
      <c r="I34" s="197">
        <f t="shared" si="0"/>
        <v>100414</v>
      </c>
      <c r="J34" s="197">
        <f t="shared" si="0"/>
        <v>17558</v>
      </c>
      <c r="K34" s="197">
        <f t="shared" si="0"/>
        <v>80271</v>
      </c>
      <c r="L34" s="197">
        <f t="shared" si="0"/>
        <v>5750</v>
      </c>
      <c r="M34" s="197">
        <f t="shared" si="0"/>
        <v>5449</v>
      </c>
      <c r="N34" s="197">
        <f t="shared" si="0"/>
        <v>111819</v>
      </c>
      <c r="O34" s="197">
        <f t="shared" si="0"/>
        <v>56415</v>
      </c>
      <c r="P34" s="197">
        <f t="shared" si="0"/>
        <v>301746</v>
      </c>
      <c r="Q34" s="197">
        <f t="shared" si="0"/>
        <v>70511</v>
      </c>
      <c r="R34" s="197">
        <f t="shared" si="0"/>
        <v>181771</v>
      </c>
      <c r="S34" s="197">
        <f t="shared" si="0"/>
        <v>33412</v>
      </c>
      <c r="T34" s="197">
        <f t="shared" si="0"/>
        <v>2386</v>
      </c>
      <c r="U34" s="197">
        <f t="shared" si="0"/>
        <v>495</v>
      </c>
      <c r="V34" s="197">
        <f t="shared" si="0"/>
        <v>186131</v>
      </c>
      <c r="W34" s="197">
        <f t="shared" si="0"/>
        <v>20643</v>
      </c>
      <c r="X34" s="197">
        <f t="shared" si="0"/>
        <v>7350</v>
      </c>
      <c r="Y34" s="510">
        <f t="shared" si="0"/>
        <v>33327</v>
      </c>
    </row>
    <row r="35" spans="1:25" s="200" customFormat="1" ht="9" customHeight="1">
      <c r="A35" s="851"/>
      <c r="B35" s="469" t="s">
        <v>454</v>
      </c>
      <c r="C35" s="197">
        <f aca="true" t="shared" si="1" ref="C35:Y35">C39+C43+C47+C51+C55+C59+C63+C67+C71+C75+C79+C83+C87</f>
        <v>745483</v>
      </c>
      <c r="D35" s="197">
        <f t="shared" si="1"/>
        <v>740327</v>
      </c>
      <c r="E35" s="197">
        <f t="shared" si="1"/>
        <v>21109</v>
      </c>
      <c r="F35" s="197">
        <f t="shared" si="1"/>
        <v>6937</v>
      </c>
      <c r="G35" s="197">
        <f t="shared" si="1"/>
        <v>79978</v>
      </c>
      <c r="H35" s="197">
        <f t="shared" si="1"/>
        <v>34854</v>
      </c>
      <c r="I35" s="197">
        <f t="shared" si="1"/>
        <v>49521</v>
      </c>
      <c r="J35" s="197">
        <f t="shared" si="1"/>
        <v>9351</v>
      </c>
      <c r="K35" s="197">
        <f t="shared" si="1"/>
        <v>47301</v>
      </c>
      <c r="L35" s="197">
        <f t="shared" si="1"/>
        <v>3626</v>
      </c>
      <c r="M35" s="197">
        <f t="shared" si="1"/>
        <v>1899</v>
      </c>
      <c r="N35" s="197">
        <f t="shared" si="1"/>
        <v>60313</v>
      </c>
      <c r="O35" s="197">
        <f t="shared" si="1"/>
        <v>30844</v>
      </c>
      <c r="P35" s="197">
        <f t="shared" si="1"/>
        <v>149845</v>
      </c>
      <c r="Q35" s="197">
        <f t="shared" si="1"/>
        <v>40458</v>
      </c>
      <c r="R35" s="197">
        <f t="shared" si="1"/>
        <v>94650</v>
      </c>
      <c r="S35" s="197">
        <f t="shared" si="1"/>
        <v>18482</v>
      </c>
      <c r="T35" s="197">
        <f t="shared" si="1"/>
        <v>1724</v>
      </c>
      <c r="U35" s="197">
        <f t="shared" si="1"/>
        <v>378</v>
      </c>
      <c r="V35" s="197">
        <f t="shared" si="1"/>
        <v>77254</v>
      </c>
      <c r="W35" s="197">
        <f t="shared" si="1"/>
        <v>8437</v>
      </c>
      <c r="X35" s="197">
        <f t="shared" si="1"/>
        <v>3366</v>
      </c>
      <c r="Y35" s="510">
        <f t="shared" si="1"/>
        <v>5156</v>
      </c>
    </row>
    <row r="36" spans="1:25" s="200" customFormat="1" ht="9" customHeight="1">
      <c r="A36" s="851"/>
      <c r="B36" s="469" t="s">
        <v>760</v>
      </c>
      <c r="C36" s="197">
        <f>C40+C44+C48+C52+C56+C60+C64+C68+C72+C76+C80+C84+C88</f>
        <v>727923</v>
      </c>
      <c r="D36" s="197">
        <f>D40+D44+D48+D52+D56+D60+D64+D68+D72+D76+D80+D84+D88</f>
        <v>699752</v>
      </c>
      <c r="E36" s="197">
        <f aca="true" t="shared" si="2" ref="E36:Y36">E40+E44+E48+E52+E56+E60+E64+E68+E72+E76+E80+E84+E88</f>
        <v>8002</v>
      </c>
      <c r="F36" s="197">
        <f t="shared" si="2"/>
        <v>4274</v>
      </c>
      <c r="G36" s="197">
        <f t="shared" si="2"/>
        <v>70910</v>
      </c>
      <c r="H36" s="197">
        <f t="shared" si="2"/>
        <v>31894</v>
      </c>
      <c r="I36" s="197">
        <f t="shared" si="2"/>
        <v>50893</v>
      </c>
      <c r="J36" s="197">
        <f t="shared" si="2"/>
        <v>8207</v>
      </c>
      <c r="K36" s="197">
        <f t="shared" si="2"/>
        <v>32970</v>
      </c>
      <c r="L36" s="197">
        <f t="shared" si="2"/>
        <v>2124</v>
      </c>
      <c r="M36" s="197">
        <f t="shared" si="2"/>
        <v>3550</v>
      </c>
      <c r="N36" s="197">
        <f t="shared" si="2"/>
        <v>51506</v>
      </c>
      <c r="O36" s="197">
        <f t="shared" si="2"/>
        <v>25571</v>
      </c>
      <c r="P36" s="197">
        <f t="shared" si="2"/>
        <v>151901</v>
      </c>
      <c r="Q36" s="197">
        <f t="shared" si="2"/>
        <v>30053</v>
      </c>
      <c r="R36" s="197">
        <f t="shared" si="2"/>
        <v>87121</v>
      </c>
      <c r="S36" s="197">
        <f t="shared" si="2"/>
        <v>14930</v>
      </c>
      <c r="T36" s="197">
        <f t="shared" si="2"/>
        <v>662</v>
      </c>
      <c r="U36" s="197">
        <f>U40+U44+U48+U52+U56+U60+U64+U68+U72+U76+U88</f>
        <v>117</v>
      </c>
      <c r="V36" s="197">
        <f t="shared" si="2"/>
        <v>108877</v>
      </c>
      <c r="W36" s="197">
        <f t="shared" si="2"/>
        <v>12206</v>
      </c>
      <c r="X36" s="197">
        <f t="shared" si="2"/>
        <v>3984</v>
      </c>
      <c r="Y36" s="510">
        <f t="shared" si="2"/>
        <v>28171</v>
      </c>
    </row>
    <row r="37" spans="1:25" s="30" customFormat="1" ht="1.5" customHeight="1">
      <c r="A37" s="170"/>
      <c r="B37" s="156"/>
      <c r="C37" s="171"/>
      <c r="D37" s="172"/>
      <c r="E37" s="171"/>
      <c r="F37" s="171"/>
      <c r="G37" s="171"/>
      <c r="H37" s="171"/>
      <c r="I37" s="171"/>
      <c r="J37" s="171"/>
      <c r="K37" s="171"/>
      <c r="L37" s="171"/>
      <c r="M37" s="171"/>
      <c r="N37" s="172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69"/>
    </row>
    <row r="38" spans="1:25" s="200" customFormat="1" ht="9" customHeight="1">
      <c r="A38" s="848" t="s">
        <v>23</v>
      </c>
      <c r="B38" s="469" t="s">
        <v>759</v>
      </c>
      <c r="C38" s="511">
        <f>D38+Y38</f>
        <v>291948</v>
      </c>
      <c r="D38" s="197">
        <f>SUM(E38:X38)</f>
        <v>287511</v>
      </c>
      <c r="E38" s="197">
        <f>SUM(E39:E40)</f>
        <v>8007</v>
      </c>
      <c r="F38" s="197">
        <f aca="true" t="shared" si="3" ref="F38:Y38">SUM(F39:F40)</f>
        <v>2806</v>
      </c>
      <c r="G38" s="197">
        <f t="shared" si="3"/>
        <v>39336</v>
      </c>
      <c r="H38" s="197">
        <f t="shared" si="3"/>
        <v>15524</v>
      </c>
      <c r="I38" s="197">
        <f t="shared" si="3"/>
        <v>22175</v>
      </c>
      <c r="J38" s="197">
        <f t="shared" si="3"/>
        <v>3224</v>
      </c>
      <c r="K38" s="197">
        <f t="shared" si="3"/>
        <v>19948</v>
      </c>
      <c r="L38" s="197">
        <f t="shared" si="3"/>
        <v>1169</v>
      </c>
      <c r="M38" s="197">
        <f t="shared" si="3"/>
        <v>1343</v>
      </c>
      <c r="N38" s="197">
        <f t="shared" si="3"/>
        <v>21864</v>
      </c>
      <c r="O38" s="197">
        <f t="shared" si="3"/>
        <v>11508</v>
      </c>
      <c r="P38" s="197">
        <f t="shared" si="3"/>
        <v>56768</v>
      </c>
      <c r="Q38" s="197">
        <f t="shared" si="3"/>
        <v>12306</v>
      </c>
      <c r="R38" s="197">
        <f t="shared" si="3"/>
        <v>30528</v>
      </c>
      <c r="S38" s="197">
        <f t="shared" si="3"/>
        <v>6251</v>
      </c>
      <c r="T38" s="197">
        <f t="shared" si="3"/>
        <v>302</v>
      </c>
      <c r="U38" s="197">
        <f t="shared" si="3"/>
        <v>69</v>
      </c>
      <c r="V38" s="197">
        <f t="shared" si="3"/>
        <v>30401</v>
      </c>
      <c r="W38" s="197">
        <f t="shared" si="3"/>
        <v>3034</v>
      </c>
      <c r="X38" s="197">
        <f t="shared" si="3"/>
        <v>948</v>
      </c>
      <c r="Y38" s="510">
        <f t="shared" si="3"/>
        <v>4437</v>
      </c>
    </row>
    <row r="39" spans="1:25" s="200" customFormat="1" ht="9" customHeight="1">
      <c r="A39" s="849"/>
      <c r="B39" s="469" t="s">
        <v>454</v>
      </c>
      <c r="C39" s="511">
        <f aca="true" t="shared" si="4" ref="C39:C88">D39+Y39</f>
        <v>141666</v>
      </c>
      <c r="D39" s="197">
        <f aca="true" t="shared" si="5" ref="D39:D88">SUM(E39:X39)</f>
        <v>140974</v>
      </c>
      <c r="E39" s="197">
        <v>5681</v>
      </c>
      <c r="F39" s="197">
        <v>1691</v>
      </c>
      <c r="G39" s="197">
        <v>20444</v>
      </c>
      <c r="H39" s="197">
        <v>8165</v>
      </c>
      <c r="I39" s="197">
        <v>10421</v>
      </c>
      <c r="J39" s="197">
        <v>1640</v>
      </c>
      <c r="K39" s="197">
        <v>11088</v>
      </c>
      <c r="L39" s="197">
        <v>706</v>
      </c>
      <c r="M39" s="197">
        <v>501</v>
      </c>
      <c r="N39" s="199">
        <v>10939</v>
      </c>
      <c r="O39" s="197">
        <v>5965</v>
      </c>
      <c r="P39" s="197">
        <v>25423</v>
      </c>
      <c r="Q39" s="197">
        <v>7028</v>
      </c>
      <c r="R39" s="197">
        <v>15069</v>
      </c>
      <c r="S39" s="197">
        <v>3324</v>
      </c>
      <c r="T39" s="197">
        <v>169</v>
      </c>
      <c r="U39" s="197">
        <v>35</v>
      </c>
      <c r="V39" s="197">
        <v>11220</v>
      </c>
      <c r="W39" s="197">
        <v>1104</v>
      </c>
      <c r="X39" s="197">
        <v>361</v>
      </c>
      <c r="Y39" s="198">
        <v>692</v>
      </c>
    </row>
    <row r="40" spans="1:25" s="200" customFormat="1" ht="9" customHeight="1">
      <c r="A40" s="849"/>
      <c r="B40" s="469" t="s">
        <v>760</v>
      </c>
      <c r="C40" s="511">
        <f t="shared" si="4"/>
        <v>150282</v>
      </c>
      <c r="D40" s="197">
        <f t="shared" si="5"/>
        <v>146537</v>
      </c>
      <c r="E40" s="197">
        <v>2326</v>
      </c>
      <c r="F40" s="197">
        <v>1115</v>
      </c>
      <c r="G40" s="197">
        <v>18892</v>
      </c>
      <c r="H40" s="197">
        <v>7359</v>
      </c>
      <c r="I40" s="197">
        <v>11754</v>
      </c>
      <c r="J40" s="197">
        <v>1584</v>
      </c>
      <c r="K40" s="197">
        <v>8860</v>
      </c>
      <c r="L40" s="197">
        <v>463</v>
      </c>
      <c r="M40" s="197">
        <v>842</v>
      </c>
      <c r="N40" s="197">
        <v>10925</v>
      </c>
      <c r="O40" s="199">
        <v>5543</v>
      </c>
      <c r="P40" s="199">
        <v>31345</v>
      </c>
      <c r="Q40" s="199">
        <v>5278</v>
      </c>
      <c r="R40" s="197">
        <v>15459</v>
      </c>
      <c r="S40" s="197">
        <v>2927</v>
      </c>
      <c r="T40" s="197">
        <v>133</v>
      </c>
      <c r="U40" s="197">
        <v>34</v>
      </c>
      <c r="V40" s="197">
        <v>19181</v>
      </c>
      <c r="W40" s="197">
        <v>1930</v>
      </c>
      <c r="X40" s="197">
        <v>587</v>
      </c>
      <c r="Y40" s="198">
        <v>3745</v>
      </c>
    </row>
    <row r="41" spans="1:25" s="30" customFormat="1" ht="1.5" customHeight="1">
      <c r="A41" s="75"/>
      <c r="B41" s="156"/>
      <c r="C41" s="511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9"/>
      <c r="P41" s="199"/>
      <c r="Q41" s="199"/>
      <c r="R41" s="197"/>
      <c r="S41" s="197"/>
      <c r="T41" s="197"/>
      <c r="U41" s="197"/>
      <c r="V41" s="197"/>
      <c r="W41" s="197"/>
      <c r="X41" s="197"/>
      <c r="Y41" s="198"/>
    </row>
    <row r="42" spans="1:25" s="200" customFormat="1" ht="9" customHeight="1">
      <c r="A42" s="848" t="s">
        <v>24</v>
      </c>
      <c r="B42" s="469" t="s">
        <v>759</v>
      </c>
      <c r="C42" s="511">
        <f>D42+Y42</f>
        <v>277651</v>
      </c>
      <c r="D42" s="197">
        <f t="shared" si="5"/>
        <v>272812</v>
      </c>
      <c r="E42" s="197">
        <f>SUM(E43:E44)</f>
        <v>6402</v>
      </c>
      <c r="F42" s="197">
        <f>SUM(F43:F44)</f>
        <v>2507</v>
      </c>
      <c r="G42" s="197">
        <f>SUM(G43:G44)</f>
        <v>32371</v>
      </c>
      <c r="H42" s="197">
        <f aca="true" t="shared" si="6" ref="H42:Y42">SUM(H43:H44)</f>
        <v>11488</v>
      </c>
      <c r="I42" s="197">
        <f t="shared" si="6"/>
        <v>21498</v>
      </c>
      <c r="J42" s="197">
        <f t="shared" si="6"/>
        <v>3236</v>
      </c>
      <c r="K42" s="197">
        <f t="shared" si="6"/>
        <v>15868</v>
      </c>
      <c r="L42" s="197">
        <f t="shared" si="6"/>
        <v>1065</v>
      </c>
      <c r="M42" s="197">
        <f t="shared" si="6"/>
        <v>949</v>
      </c>
      <c r="N42" s="197">
        <f t="shared" si="6"/>
        <v>23574</v>
      </c>
      <c r="O42" s="197">
        <f t="shared" si="6"/>
        <v>10911</v>
      </c>
      <c r="P42" s="197">
        <f t="shared" si="6"/>
        <v>58866</v>
      </c>
      <c r="Q42" s="197">
        <f t="shared" si="6"/>
        <v>11732</v>
      </c>
      <c r="R42" s="197">
        <f t="shared" si="6"/>
        <v>29769</v>
      </c>
      <c r="S42" s="197">
        <f t="shared" si="6"/>
        <v>5536</v>
      </c>
      <c r="T42" s="197">
        <f t="shared" si="6"/>
        <v>500</v>
      </c>
      <c r="U42" s="197">
        <f t="shared" si="6"/>
        <v>102</v>
      </c>
      <c r="V42" s="197">
        <f t="shared" si="6"/>
        <v>32004</v>
      </c>
      <c r="W42" s="197">
        <f t="shared" si="6"/>
        <v>3101</v>
      </c>
      <c r="X42" s="197">
        <f t="shared" si="6"/>
        <v>1333</v>
      </c>
      <c r="Y42" s="510">
        <f t="shared" si="6"/>
        <v>4839</v>
      </c>
    </row>
    <row r="43" spans="1:25" s="200" customFormat="1" ht="9" customHeight="1">
      <c r="A43" s="849"/>
      <c r="B43" s="469" t="s">
        <v>454</v>
      </c>
      <c r="C43" s="511">
        <f t="shared" si="4"/>
        <v>139050</v>
      </c>
      <c r="D43" s="197">
        <f t="shared" si="5"/>
        <v>138430</v>
      </c>
      <c r="E43" s="197">
        <v>4684</v>
      </c>
      <c r="F43" s="197">
        <v>1538</v>
      </c>
      <c r="G43" s="197">
        <v>17496</v>
      </c>
      <c r="H43" s="197">
        <v>6216</v>
      </c>
      <c r="I43" s="197">
        <v>10886</v>
      </c>
      <c r="J43" s="197">
        <v>1729</v>
      </c>
      <c r="K43" s="197">
        <v>9612</v>
      </c>
      <c r="L43" s="197">
        <v>665</v>
      </c>
      <c r="M43" s="197">
        <v>316</v>
      </c>
      <c r="N43" s="197">
        <v>12955</v>
      </c>
      <c r="O43" s="199">
        <v>6131</v>
      </c>
      <c r="P43" s="199">
        <v>28307</v>
      </c>
      <c r="Q43" s="199">
        <v>6559</v>
      </c>
      <c r="R43" s="197">
        <v>14363</v>
      </c>
      <c r="S43" s="197">
        <v>2954</v>
      </c>
      <c r="T43" s="197">
        <v>312</v>
      </c>
      <c r="U43" s="197">
        <v>75</v>
      </c>
      <c r="V43" s="197">
        <v>11955</v>
      </c>
      <c r="W43" s="197">
        <v>1122</v>
      </c>
      <c r="X43" s="197">
        <v>555</v>
      </c>
      <c r="Y43" s="198">
        <v>620</v>
      </c>
    </row>
    <row r="44" spans="1:25" s="200" customFormat="1" ht="9" customHeight="1">
      <c r="A44" s="849"/>
      <c r="B44" s="469" t="s">
        <v>760</v>
      </c>
      <c r="C44" s="511">
        <f t="shared" si="4"/>
        <v>138601</v>
      </c>
      <c r="D44" s="197">
        <f t="shared" si="5"/>
        <v>134382</v>
      </c>
      <c r="E44" s="197">
        <v>1718</v>
      </c>
      <c r="F44" s="197">
        <v>969</v>
      </c>
      <c r="G44" s="197">
        <v>14875</v>
      </c>
      <c r="H44" s="197">
        <v>5272</v>
      </c>
      <c r="I44" s="197">
        <v>10612</v>
      </c>
      <c r="J44" s="197">
        <v>1507</v>
      </c>
      <c r="K44" s="197">
        <v>6256</v>
      </c>
      <c r="L44" s="197">
        <v>400</v>
      </c>
      <c r="M44" s="197">
        <v>633</v>
      </c>
      <c r="N44" s="197">
        <v>10619</v>
      </c>
      <c r="O44" s="197">
        <v>4780</v>
      </c>
      <c r="P44" s="197">
        <v>30559</v>
      </c>
      <c r="Q44" s="197">
        <v>5173</v>
      </c>
      <c r="R44" s="197">
        <v>15406</v>
      </c>
      <c r="S44" s="197">
        <v>2582</v>
      </c>
      <c r="T44" s="197">
        <v>188</v>
      </c>
      <c r="U44" s="197">
        <v>27</v>
      </c>
      <c r="V44" s="197">
        <v>20049</v>
      </c>
      <c r="W44" s="197">
        <v>1979</v>
      </c>
      <c r="X44" s="197">
        <v>778</v>
      </c>
      <c r="Y44" s="198">
        <v>4219</v>
      </c>
    </row>
    <row r="45" spans="1:25" s="30" customFormat="1" ht="1.5" customHeight="1">
      <c r="A45" s="75"/>
      <c r="B45" s="173"/>
      <c r="C45" s="511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8"/>
    </row>
    <row r="46" spans="1:25" s="200" customFormat="1" ht="9" customHeight="1">
      <c r="A46" s="848" t="s">
        <v>25</v>
      </c>
      <c r="B46" s="469" t="s">
        <v>759</v>
      </c>
      <c r="C46" s="511">
        <f t="shared" si="4"/>
        <v>154949</v>
      </c>
      <c r="D46" s="197">
        <f t="shared" si="5"/>
        <v>152755</v>
      </c>
      <c r="E46" s="197">
        <f>SUM(E47:E48)</f>
        <v>2873</v>
      </c>
      <c r="F46" s="197">
        <f aca="true" t="shared" si="7" ref="F46:Y46">SUM(F47:F48)</f>
        <v>1132</v>
      </c>
      <c r="G46" s="197">
        <f t="shared" si="7"/>
        <v>15864</v>
      </c>
      <c r="H46" s="197">
        <f t="shared" si="7"/>
        <v>8167</v>
      </c>
      <c r="I46" s="197">
        <f t="shared" si="7"/>
        <v>10649</v>
      </c>
      <c r="J46" s="197">
        <f t="shared" si="7"/>
        <v>2078</v>
      </c>
      <c r="K46" s="197">
        <f t="shared" si="7"/>
        <v>8336</v>
      </c>
      <c r="L46" s="197">
        <f t="shared" si="7"/>
        <v>715</v>
      </c>
      <c r="M46" s="197">
        <f t="shared" si="7"/>
        <v>572</v>
      </c>
      <c r="N46" s="197">
        <f t="shared" si="7"/>
        <v>12314</v>
      </c>
      <c r="O46" s="197">
        <f t="shared" si="7"/>
        <v>6500</v>
      </c>
      <c r="P46" s="197">
        <f t="shared" si="7"/>
        <v>33265</v>
      </c>
      <c r="Q46" s="197">
        <f t="shared" si="7"/>
        <v>7379</v>
      </c>
      <c r="R46" s="197">
        <f t="shared" si="7"/>
        <v>17743</v>
      </c>
      <c r="S46" s="197">
        <f t="shared" si="7"/>
        <v>3505</v>
      </c>
      <c r="T46" s="197">
        <f t="shared" si="7"/>
        <v>397</v>
      </c>
      <c r="U46" s="197">
        <f t="shared" si="7"/>
        <v>89</v>
      </c>
      <c r="V46" s="197">
        <f t="shared" si="7"/>
        <v>18621</v>
      </c>
      <c r="W46" s="197">
        <f t="shared" si="7"/>
        <v>1846</v>
      </c>
      <c r="X46" s="197">
        <f t="shared" si="7"/>
        <v>710</v>
      </c>
      <c r="Y46" s="510">
        <f t="shared" si="7"/>
        <v>2194</v>
      </c>
    </row>
    <row r="47" spans="1:25" s="200" customFormat="1" ht="9" customHeight="1">
      <c r="A47" s="849"/>
      <c r="B47" s="469" t="s">
        <v>454</v>
      </c>
      <c r="C47" s="511">
        <f t="shared" si="4"/>
        <v>78008</v>
      </c>
      <c r="D47" s="197">
        <f t="shared" si="5"/>
        <v>77753</v>
      </c>
      <c r="E47" s="197">
        <v>2086</v>
      </c>
      <c r="F47" s="197">
        <v>704</v>
      </c>
      <c r="G47" s="197">
        <v>8434</v>
      </c>
      <c r="H47" s="197">
        <v>4222</v>
      </c>
      <c r="I47" s="197">
        <v>5311</v>
      </c>
      <c r="J47" s="197">
        <v>1159</v>
      </c>
      <c r="K47" s="197">
        <v>5038</v>
      </c>
      <c r="L47" s="197">
        <v>471</v>
      </c>
      <c r="M47" s="197">
        <v>175</v>
      </c>
      <c r="N47" s="197">
        <v>6723</v>
      </c>
      <c r="O47" s="197">
        <v>3768</v>
      </c>
      <c r="P47" s="197">
        <v>16250</v>
      </c>
      <c r="Q47" s="197">
        <v>4095</v>
      </c>
      <c r="R47" s="197">
        <v>8601</v>
      </c>
      <c r="S47" s="197">
        <v>1954</v>
      </c>
      <c r="T47" s="197">
        <v>315</v>
      </c>
      <c r="U47" s="197">
        <v>76</v>
      </c>
      <c r="V47" s="197">
        <v>7392</v>
      </c>
      <c r="W47" s="197">
        <v>720</v>
      </c>
      <c r="X47" s="197">
        <v>259</v>
      </c>
      <c r="Y47" s="198">
        <v>255</v>
      </c>
    </row>
    <row r="48" spans="1:25" s="200" customFormat="1" ht="9" customHeight="1">
      <c r="A48" s="849"/>
      <c r="B48" s="469" t="s">
        <v>760</v>
      </c>
      <c r="C48" s="511">
        <f t="shared" si="4"/>
        <v>76941</v>
      </c>
      <c r="D48" s="197">
        <f t="shared" si="5"/>
        <v>75002</v>
      </c>
      <c r="E48" s="197">
        <v>787</v>
      </c>
      <c r="F48" s="197">
        <v>428</v>
      </c>
      <c r="G48" s="197">
        <v>7430</v>
      </c>
      <c r="H48" s="197">
        <v>3945</v>
      </c>
      <c r="I48" s="197">
        <v>5338</v>
      </c>
      <c r="J48" s="197">
        <v>919</v>
      </c>
      <c r="K48" s="197">
        <v>3298</v>
      </c>
      <c r="L48" s="197">
        <v>244</v>
      </c>
      <c r="M48" s="197">
        <v>397</v>
      </c>
      <c r="N48" s="197">
        <v>5591</v>
      </c>
      <c r="O48" s="197">
        <v>2732</v>
      </c>
      <c r="P48" s="197">
        <v>17015</v>
      </c>
      <c r="Q48" s="197">
        <v>3284</v>
      </c>
      <c r="R48" s="197">
        <v>9142</v>
      </c>
      <c r="S48" s="197">
        <v>1551</v>
      </c>
      <c r="T48" s="197">
        <v>82</v>
      </c>
      <c r="U48" s="197">
        <v>13</v>
      </c>
      <c r="V48" s="197">
        <v>11229</v>
      </c>
      <c r="W48" s="197">
        <v>1126</v>
      </c>
      <c r="X48" s="197">
        <v>451</v>
      </c>
      <c r="Y48" s="198">
        <v>1939</v>
      </c>
    </row>
    <row r="49" spans="1:25" s="30" customFormat="1" ht="1.5" customHeight="1">
      <c r="A49" s="75"/>
      <c r="B49" s="173"/>
      <c r="C49" s="511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8"/>
    </row>
    <row r="50" spans="1:25" s="200" customFormat="1" ht="9" customHeight="1">
      <c r="A50" s="848" t="s">
        <v>26</v>
      </c>
      <c r="B50" s="469" t="s">
        <v>759</v>
      </c>
      <c r="C50" s="511">
        <f t="shared" si="4"/>
        <v>136612</v>
      </c>
      <c r="D50" s="197">
        <f t="shared" si="5"/>
        <v>133738</v>
      </c>
      <c r="E50" s="197">
        <f>SUM(E51:E52)</f>
        <v>1710</v>
      </c>
      <c r="F50" s="197">
        <f aca="true" t="shared" si="8" ref="F50:Y50">SUM(F51:F52)</f>
        <v>890</v>
      </c>
      <c r="G50" s="197">
        <f t="shared" si="8"/>
        <v>10909</v>
      </c>
      <c r="H50" s="197">
        <f t="shared" si="8"/>
        <v>6456</v>
      </c>
      <c r="I50" s="197">
        <f t="shared" si="8"/>
        <v>9140</v>
      </c>
      <c r="J50" s="197">
        <f t="shared" si="8"/>
        <v>1738</v>
      </c>
      <c r="K50" s="197">
        <f t="shared" si="8"/>
        <v>5783</v>
      </c>
      <c r="L50" s="197">
        <f t="shared" si="8"/>
        <v>464</v>
      </c>
      <c r="M50" s="197">
        <f t="shared" si="8"/>
        <v>561</v>
      </c>
      <c r="N50" s="197">
        <f t="shared" si="8"/>
        <v>9657</v>
      </c>
      <c r="O50" s="197">
        <f t="shared" si="8"/>
        <v>4720</v>
      </c>
      <c r="P50" s="197">
        <f t="shared" si="8"/>
        <v>27476</v>
      </c>
      <c r="Q50" s="197">
        <f t="shared" si="8"/>
        <v>7504</v>
      </c>
      <c r="R50" s="197">
        <f t="shared" si="8"/>
        <v>19001</v>
      </c>
      <c r="S50" s="197">
        <f t="shared" si="8"/>
        <v>3500</v>
      </c>
      <c r="T50" s="197">
        <f t="shared" si="8"/>
        <v>422</v>
      </c>
      <c r="U50" s="197">
        <f t="shared" si="8"/>
        <v>95</v>
      </c>
      <c r="V50" s="197">
        <f t="shared" si="8"/>
        <v>20216</v>
      </c>
      <c r="W50" s="197">
        <f t="shared" si="8"/>
        <v>2540</v>
      </c>
      <c r="X50" s="197">
        <f t="shared" si="8"/>
        <v>956</v>
      </c>
      <c r="Y50" s="510">
        <f t="shared" si="8"/>
        <v>2874</v>
      </c>
    </row>
    <row r="51" spans="1:25" s="200" customFormat="1" ht="9" customHeight="1">
      <c r="A51" s="849"/>
      <c r="B51" s="469" t="s">
        <v>454</v>
      </c>
      <c r="C51" s="511">
        <f t="shared" si="4"/>
        <v>70541</v>
      </c>
      <c r="D51" s="197">
        <f t="shared" si="5"/>
        <v>70029</v>
      </c>
      <c r="E51" s="197">
        <v>1280</v>
      </c>
      <c r="F51" s="197">
        <v>595</v>
      </c>
      <c r="G51" s="197">
        <v>5956</v>
      </c>
      <c r="H51" s="197">
        <v>3380</v>
      </c>
      <c r="I51" s="197">
        <v>4635</v>
      </c>
      <c r="J51" s="197">
        <v>942</v>
      </c>
      <c r="K51" s="197">
        <v>3574</v>
      </c>
      <c r="L51" s="197">
        <v>316</v>
      </c>
      <c r="M51" s="197">
        <v>172</v>
      </c>
      <c r="N51" s="197">
        <v>5397</v>
      </c>
      <c r="O51" s="197">
        <v>2525</v>
      </c>
      <c r="P51" s="197">
        <v>14274</v>
      </c>
      <c r="Q51" s="197">
        <v>4343</v>
      </c>
      <c r="R51" s="197">
        <v>9917</v>
      </c>
      <c r="S51" s="197">
        <v>1985</v>
      </c>
      <c r="T51" s="197">
        <v>382</v>
      </c>
      <c r="U51" s="197">
        <v>90</v>
      </c>
      <c r="V51" s="197">
        <v>8570</v>
      </c>
      <c r="W51" s="197">
        <v>1132</v>
      </c>
      <c r="X51" s="197">
        <v>564</v>
      </c>
      <c r="Y51" s="198">
        <v>512</v>
      </c>
    </row>
    <row r="52" spans="1:25" s="200" customFormat="1" ht="9" customHeight="1">
      <c r="A52" s="849"/>
      <c r="B52" s="469" t="s">
        <v>760</v>
      </c>
      <c r="C52" s="511">
        <f t="shared" si="4"/>
        <v>66071</v>
      </c>
      <c r="D52" s="197">
        <f t="shared" si="5"/>
        <v>63709</v>
      </c>
      <c r="E52" s="197">
        <v>430</v>
      </c>
      <c r="F52" s="197">
        <v>295</v>
      </c>
      <c r="G52" s="197">
        <v>4953</v>
      </c>
      <c r="H52" s="197">
        <v>3076</v>
      </c>
      <c r="I52" s="197">
        <v>4505</v>
      </c>
      <c r="J52" s="197">
        <v>796</v>
      </c>
      <c r="K52" s="197">
        <v>2209</v>
      </c>
      <c r="L52" s="197">
        <v>148</v>
      </c>
      <c r="M52" s="197">
        <v>389</v>
      </c>
      <c r="N52" s="197">
        <v>4260</v>
      </c>
      <c r="O52" s="197">
        <v>2195</v>
      </c>
      <c r="P52" s="197">
        <v>13202</v>
      </c>
      <c r="Q52" s="197">
        <v>3161</v>
      </c>
      <c r="R52" s="197">
        <v>9084</v>
      </c>
      <c r="S52" s="197">
        <v>1515</v>
      </c>
      <c r="T52" s="197">
        <v>40</v>
      </c>
      <c r="U52" s="197">
        <v>5</v>
      </c>
      <c r="V52" s="197">
        <v>11646</v>
      </c>
      <c r="W52" s="197">
        <v>1408</v>
      </c>
      <c r="X52" s="197">
        <v>392</v>
      </c>
      <c r="Y52" s="198">
        <v>2362</v>
      </c>
    </row>
    <row r="53" spans="1:25" s="30" customFormat="1" ht="1.5" customHeight="1">
      <c r="A53" s="75"/>
      <c r="B53" s="173"/>
      <c r="C53" s="511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8"/>
    </row>
    <row r="54" spans="1:25" s="200" customFormat="1" ht="9" customHeight="1">
      <c r="A54" s="848" t="s">
        <v>27</v>
      </c>
      <c r="B54" s="469" t="s">
        <v>759</v>
      </c>
      <c r="C54" s="511">
        <f aca="true" t="shared" si="9" ref="C54:Y54">SUM(C55:C56)</f>
        <v>69352</v>
      </c>
      <c r="D54" s="197">
        <f t="shared" si="9"/>
        <v>67174</v>
      </c>
      <c r="E54" s="197">
        <f t="shared" si="9"/>
        <v>1072</v>
      </c>
      <c r="F54" s="197">
        <f t="shared" si="9"/>
        <v>432</v>
      </c>
      <c r="G54" s="197">
        <f t="shared" si="9"/>
        <v>5209</v>
      </c>
      <c r="H54" s="197">
        <f t="shared" si="9"/>
        <v>2518</v>
      </c>
      <c r="I54" s="197">
        <f t="shared" si="9"/>
        <v>3991</v>
      </c>
      <c r="J54" s="197">
        <f t="shared" si="9"/>
        <v>726</v>
      </c>
      <c r="K54" s="197">
        <f t="shared" si="9"/>
        <v>2471</v>
      </c>
      <c r="L54" s="197">
        <f t="shared" si="9"/>
        <v>238</v>
      </c>
      <c r="M54" s="197">
        <f t="shared" si="9"/>
        <v>206</v>
      </c>
      <c r="N54" s="197">
        <f t="shared" si="9"/>
        <v>3826</v>
      </c>
      <c r="O54" s="197">
        <f t="shared" si="9"/>
        <v>2306</v>
      </c>
      <c r="P54" s="197">
        <f t="shared" si="9"/>
        <v>13725</v>
      </c>
      <c r="Q54" s="197">
        <f t="shared" si="9"/>
        <v>4459</v>
      </c>
      <c r="R54" s="197">
        <f t="shared" si="9"/>
        <v>10340</v>
      </c>
      <c r="S54" s="197">
        <f t="shared" si="9"/>
        <v>1932</v>
      </c>
      <c r="T54" s="197">
        <f t="shared" si="9"/>
        <v>79</v>
      </c>
      <c r="U54" s="197">
        <f t="shared" si="9"/>
        <v>17</v>
      </c>
      <c r="V54" s="197">
        <f t="shared" si="9"/>
        <v>11495</v>
      </c>
      <c r="W54" s="197">
        <f t="shared" si="9"/>
        <v>1733</v>
      </c>
      <c r="X54" s="197">
        <f t="shared" si="9"/>
        <v>399</v>
      </c>
      <c r="Y54" s="510">
        <f t="shared" si="9"/>
        <v>2178</v>
      </c>
    </row>
    <row r="55" spans="1:25" s="200" customFormat="1" ht="9" customHeight="1">
      <c r="A55" s="849"/>
      <c r="B55" s="469" t="s">
        <v>454</v>
      </c>
      <c r="C55" s="511">
        <f t="shared" si="4"/>
        <v>36107</v>
      </c>
      <c r="D55" s="197">
        <f t="shared" si="5"/>
        <v>35818</v>
      </c>
      <c r="E55" s="197">
        <v>798</v>
      </c>
      <c r="F55" s="197">
        <v>280</v>
      </c>
      <c r="G55" s="197">
        <v>2820</v>
      </c>
      <c r="H55" s="197">
        <v>1299</v>
      </c>
      <c r="I55" s="197">
        <v>2049</v>
      </c>
      <c r="J55" s="197">
        <v>376</v>
      </c>
      <c r="K55" s="197">
        <v>1512</v>
      </c>
      <c r="L55" s="197">
        <v>157</v>
      </c>
      <c r="M55" s="197">
        <v>70</v>
      </c>
      <c r="N55" s="197">
        <v>2103</v>
      </c>
      <c r="O55" s="197">
        <v>1263</v>
      </c>
      <c r="P55" s="197">
        <v>7094</v>
      </c>
      <c r="Q55" s="197">
        <v>2645</v>
      </c>
      <c r="R55" s="197">
        <v>6023</v>
      </c>
      <c r="S55" s="197">
        <v>1130</v>
      </c>
      <c r="T55" s="197">
        <v>68</v>
      </c>
      <c r="U55" s="197">
        <v>13</v>
      </c>
      <c r="V55" s="197">
        <v>5181</v>
      </c>
      <c r="W55" s="197">
        <v>747</v>
      </c>
      <c r="X55" s="197">
        <v>190</v>
      </c>
      <c r="Y55" s="198">
        <v>289</v>
      </c>
    </row>
    <row r="56" spans="1:25" s="200" customFormat="1" ht="9" customHeight="1">
      <c r="A56" s="849"/>
      <c r="B56" s="469" t="s">
        <v>760</v>
      </c>
      <c r="C56" s="511">
        <f t="shared" si="4"/>
        <v>33245</v>
      </c>
      <c r="D56" s="197">
        <f t="shared" si="5"/>
        <v>31356</v>
      </c>
      <c r="E56" s="197">
        <v>274</v>
      </c>
      <c r="F56" s="197">
        <v>152</v>
      </c>
      <c r="G56" s="197">
        <v>2389</v>
      </c>
      <c r="H56" s="197">
        <v>1219</v>
      </c>
      <c r="I56" s="197">
        <v>1942</v>
      </c>
      <c r="J56" s="197">
        <v>350</v>
      </c>
      <c r="K56" s="197">
        <v>959</v>
      </c>
      <c r="L56" s="197">
        <v>81</v>
      </c>
      <c r="M56" s="197">
        <v>136</v>
      </c>
      <c r="N56" s="197">
        <v>1723</v>
      </c>
      <c r="O56" s="197">
        <v>1043</v>
      </c>
      <c r="P56" s="197">
        <v>6631</v>
      </c>
      <c r="Q56" s="197">
        <v>1814</v>
      </c>
      <c r="R56" s="197">
        <v>4317</v>
      </c>
      <c r="S56" s="197">
        <v>802</v>
      </c>
      <c r="T56" s="197">
        <v>11</v>
      </c>
      <c r="U56" s="197">
        <v>4</v>
      </c>
      <c r="V56" s="197">
        <v>6314</v>
      </c>
      <c r="W56" s="197">
        <v>986</v>
      </c>
      <c r="X56" s="197">
        <v>209</v>
      </c>
      <c r="Y56" s="198">
        <v>1889</v>
      </c>
    </row>
    <row r="57" spans="1:25" s="30" customFormat="1" ht="1.5" customHeight="1">
      <c r="A57" s="75"/>
      <c r="B57" s="173"/>
      <c r="C57" s="511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8"/>
    </row>
    <row r="58" spans="1:25" s="200" customFormat="1" ht="9" customHeight="1">
      <c r="A58" s="848" t="s">
        <v>28</v>
      </c>
      <c r="B58" s="469" t="s">
        <v>759</v>
      </c>
      <c r="C58" s="511">
        <f t="shared" si="4"/>
        <v>107238</v>
      </c>
      <c r="D58" s="197">
        <f t="shared" si="5"/>
        <v>104829</v>
      </c>
      <c r="E58" s="197">
        <f>SUM(E59:E60)</f>
        <v>1774</v>
      </c>
      <c r="F58" s="197">
        <f aca="true" t="shared" si="10" ref="F58:Y58">SUM(F59:F60)</f>
        <v>716</v>
      </c>
      <c r="G58" s="197">
        <f t="shared" si="10"/>
        <v>10232</v>
      </c>
      <c r="H58" s="197">
        <f t="shared" si="10"/>
        <v>4440</v>
      </c>
      <c r="I58" s="197">
        <f t="shared" si="10"/>
        <v>7484</v>
      </c>
      <c r="J58" s="197">
        <f t="shared" si="10"/>
        <v>1414</v>
      </c>
      <c r="K58" s="197">
        <f t="shared" si="10"/>
        <v>5812</v>
      </c>
      <c r="L58" s="197">
        <f t="shared" si="10"/>
        <v>383</v>
      </c>
      <c r="M58" s="197">
        <f t="shared" si="10"/>
        <v>336</v>
      </c>
      <c r="N58" s="197">
        <f t="shared" si="10"/>
        <v>8698</v>
      </c>
      <c r="O58" s="197">
        <f t="shared" si="10"/>
        <v>4379</v>
      </c>
      <c r="P58" s="197">
        <f t="shared" si="10"/>
        <v>24551</v>
      </c>
      <c r="Q58" s="197">
        <f t="shared" si="10"/>
        <v>4862</v>
      </c>
      <c r="R58" s="197">
        <f t="shared" si="10"/>
        <v>13038</v>
      </c>
      <c r="S58" s="197">
        <f t="shared" si="10"/>
        <v>1831</v>
      </c>
      <c r="T58" s="197">
        <f t="shared" si="10"/>
        <v>133</v>
      </c>
      <c r="U58" s="197">
        <f t="shared" si="10"/>
        <v>27</v>
      </c>
      <c r="V58" s="197">
        <f t="shared" si="10"/>
        <v>13203</v>
      </c>
      <c r="W58" s="197">
        <f t="shared" si="10"/>
        <v>982</v>
      </c>
      <c r="X58" s="197">
        <f t="shared" si="10"/>
        <v>534</v>
      </c>
      <c r="Y58" s="510">
        <f t="shared" si="10"/>
        <v>2409</v>
      </c>
    </row>
    <row r="59" spans="1:25" s="200" customFormat="1" ht="9" customHeight="1">
      <c r="A59" s="849"/>
      <c r="B59" s="469" t="s">
        <v>454</v>
      </c>
      <c r="C59" s="511">
        <f t="shared" si="4"/>
        <v>54628</v>
      </c>
      <c r="D59" s="197">
        <f t="shared" si="5"/>
        <v>54267</v>
      </c>
      <c r="E59" s="197">
        <v>1307</v>
      </c>
      <c r="F59" s="197">
        <v>434</v>
      </c>
      <c r="G59" s="197">
        <v>5431</v>
      </c>
      <c r="H59" s="197">
        <v>2317</v>
      </c>
      <c r="I59" s="197">
        <v>3783</v>
      </c>
      <c r="J59" s="197">
        <v>755</v>
      </c>
      <c r="K59" s="197">
        <v>3532</v>
      </c>
      <c r="L59" s="197">
        <v>248</v>
      </c>
      <c r="M59" s="197">
        <v>126</v>
      </c>
      <c r="N59" s="197">
        <v>4720</v>
      </c>
      <c r="O59" s="197">
        <v>2370</v>
      </c>
      <c r="P59" s="197">
        <v>12611</v>
      </c>
      <c r="Q59" s="197">
        <v>2840</v>
      </c>
      <c r="R59" s="197">
        <v>6512</v>
      </c>
      <c r="S59" s="197">
        <v>953</v>
      </c>
      <c r="T59" s="197">
        <v>80</v>
      </c>
      <c r="U59" s="197">
        <v>22</v>
      </c>
      <c r="V59" s="197">
        <v>5628</v>
      </c>
      <c r="W59" s="197">
        <v>369</v>
      </c>
      <c r="X59" s="197">
        <v>229</v>
      </c>
      <c r="Y59" s="198">
        <v>361</v>
      </c>
    </row>
    <row r="60" spans="1:25" s="200" customFormat="1" ht="9" customHeight="1">
      <c r="A60" s="849"/>
      <c r="B60" s="469" t="s">
        <v>760</v>
      </c>
      <c r="C60" s="511">
        <f t="shared" si="4"/>
        <v>52610</v>
      </c>
      <c r="D60" s="197">
        <f t="shared" si="5"/>
        <v>50562</v>
      </c>
      <c r="E60" s="197">
        <v>467</v>
      </c>
      <c r="F60" s="197">
        <v>282</v>
      </c>
      <c r="G60" s="197">
        <v>4801</v>
      </c>
      <c r="H60" s="197">
        <v>2123</v>
      </c>
      <c r="I60" s="197">
        <v>3701</v>
      </c>
      <c r="J60" s="197">
        <v>659</v>
      </c>
      <c r="K60" s="197">
        <v>2280</v>
      </c>
      <c r="L60" s="197">
        <v>135</v>
      </c>
      <c r="M60" s="197">
        <v>210</v>
      </c>
      <c r="N60" s="197">
        <v>3978</v>
      </c>
      <c r="O60" s="197">
        <v>2009</v>
      </c>
      <c r="P60" s="197">
        <v>11940</v>
      </c>
      <c r="Q60" s="197">
        <v>2022</v>
      </c>
      <c r="R60" s="197">
        <v>6526</v>
      </c>
      <c r="S60" s="197">
        <v>878</v>
      </c>
      <c r="T60" s="197">
        <v>53</v>
      </c>
      <c r="U60" s="197">
        <v>5</v>
      </c>
      <c r="V60" s="197">
        <v>7575</v>
      </c>
      <c r="W60" s="197">
        <v>613</v>
      </c>
      <c r="X60" s="197">
        <v>305</v>
      </c>
      <c r="Y60" s="198">
        <v>2048</v>
      </c>
    </row>
    <row r="61" spans="1:25" s="174" customFormat="1" ht="1.5" customHeight="1">
      <c r="A61" s="75"/>
      <c r="B61" s="173"/>
      <c r="C61" s="511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8"/>
    </row>
    <row r="62" spans="1:25" s="200" customFormat="1" ht="9" customHeight="1">
      <c r="A62" s="848" t="s">
        <v>29</v>
      </c>
      <c r="B62" s="469" t="s">
        <v>759</v>
      </c>
      <c r="C62" s="511">
        <f t="shared" si="4"/>
        <v>92253</v>
      </c>
      <c r="D62" s="197">
        <f t="shared" si="5"/>
        <v>89791</v>
      </c>
      <c r="E62" s="197">
        <f>SUM(E63:E64)</f>
        <v>1818</v>
      </c>
      <c r="F62" s="197">
        <f aca="true" t="shared" si="11" ref="F62:Y62">SUM(F63:F64)</f>
        <v>562</v>
      </c>
      <c r="G62" s="197">
        <f t="shared" si="11"/>
        <v>10061</v>
      </c>
      <c r="H62" s="197">
        <f t="shared" si="11"/>
        <v>3874</v>
      </c>
      <c r="I62" s="197">
        <f t="shared" si="11"/>
        <v>6180</v>
      </c>
      <c r="J62" s="197">
        <f t="shared" si="11"/>
        <v>1030</v>
      </c>
      <c r="K62" s="197">
        <f t="shared" si="11"/>
        <v>5862</v>
      </c>
      <c r="L62" s="197">
        <f t="shared" si="11"/>
        <v>422</v>
      </c>
      <c r="M62" s="197">
        <f t="shared" si="11"/>
        <v>303</v>
      </c>
      <c r="N62" s="197">
        <f t="shared" si="11"/>
        <v>7034</v>
      </c>
      <c r="O62" s="197">
        <f t="shared" si="11"/>
        <v>3484</v>
      </c>
      <c r="P62" s="197">
        <f t="shared" si="11"/>
        <v>17887</v>
      </c>
      <c r="Q62" s="197">
        <f t="shared" si="11"/>
        <v>4413</v>
      </c>
      <c r="R62" s="197">
        <f t="shared" si="11"/>
        <v>12931</v>
      </c>
      <c r="S62" s="197">
        <f t="shared" si="11"/>
        <v>2103</v>
      </c>
      <c r="T62" s="197">
        <f t="shared" si="11"/>
        <v>75</v>
      </c>
      <c r="U62" s="197">
        <f t="shared" si="11"/>
        <v>14</v>
      </c>
      <c r="V62" s="197">
        <f t="shared" si="11"/>
        <v>9955</v>
      </c>
      <c r="W62" s="197">
        <f t="shared" si="11"/>
        <v>1338</v>
      </c>
      <c r="X62" s="197">
        <f t="shared" si="11"/>
        <v>445</v>
      </c>
      <c r="Y62" s="510">
        <f t="shared" si="11"/>
        <v>2462</v>
      </c>
    </row>
    <row r="63" spans="1:25" s="200" customFormat="1" ht="9" customHeight="1">
      <c r="A63" s="849"/>
      <c r="B63" s="469" t="s">
        <v>454</v>
      </c>
      <c r="C63" s="511">
        <f t="shared" si="4"/>
        <v>46320</v>
      </c>
      <c r="D63" s="197">
        <f t="shared" si="5"/>
        <v>45918</v>
      </c>
      <c r="E63" s="197">
        <v>1296</v>
      </c>
      <c r="F63" s="197">
        <v>362</v>
      </c>
      <c r="G63" s="197">
        <v>5143</v>
      </c>
      <c r="H63" s="197">
        <v>1902</v>
      </c>
      <c r="I63" s="197">
        <v>2848</v>
      </c>
      <c r="J63" s="197">
        <v>548</v>
      </c>
      <c r="K63" s="197">
        <v>3330</v>
      </c>
      <c r="L63" s="197">
        <v>258</v>
      </c>
      <c r="M63" s="197">
        <v>113</v>
      </c>
      <c r="N63" s="197">
        <v>3571</v>
      </c>
      <c r="O63" s="197">
        <v>1848</v>
      </c>
      <c r="P63" s="197">
        <v>8630</v>
      </c>
      <c r="Q63" s="197">
        <v>2530</v>
      </c>
      <c r="R63" s="197">
        <v>7182</v>
      </c>
      <c r="S63" s="197">
        <v>1147</v>
      </c>
      <c r="T63" s="197">
        <v>49</v>
      </c>
      <c r="U63" s="197">
        <v>12</v>
      </c>
      <c r="V63" s="197">
        <v>4359</v>
      </c>
      <c r="W63" s="197">
        <v>555</v>
      </c>
      <c r="X63" s="197">
        <v>235</v>
      </c>
      <c r="Y63" s="198">
        <v>402</v>
      </c>
    </row>
    <row r="64" spans="1:25" s="200" customFormat="1" ht="9" customHeight="1">
      <c r="A64" s="849"/>
      <c r="B64" s="469" t="s">
        <v>760</v>
      </c>
      <c r="C64" s="511">
        <f t="shared" si="4"/>
        <v>45933</v>
      </c>
      <c r="D64" s="197">
        <f t="shared" si="5"/>
        <v>43873</v>
      </c>
      <c r="E64" s="197">
        <v>522</v>
      </c>
      <c r="F64" s="197">
        <v>200</v>
      </c>
      <c r="G64" s="197">
        <v>4918</v>
      </c>
      <c r="H64" s="197">
        <v>1972</v>
      </c>
      <c r="I64" s="197">
        <v>3332</v>
      </c>
      <c r="J64" s="197">
        <v>482</v>
      </c>
      <c r="K64" s="197">
        <v>2532</v>
      </c>
      <c r="L64" s="197">
        <v>164</v>
      </c>
      <c r="M64" s="197">
        <v>190</v>
      </c>
      <c r="N64" s="197">
        <v>3463</v>
      </c>
      <c r="O64" s="197">
        <v>1636</v>
      </c>
      <c r="P64" s="197">
        <v>9257</v>
      </c>
      <c r="Q64" s="197">
        <v>1883</v>
      </c>
      <c r="R64" s="197">
        <v>5749</v>
      </c>
      <c r="S64" s="197">
        <v>956</v>
      </c>
      <c r="T64" s="197">
        <v>26</v>
      </c>
      <c r="U64" s="197">
        <v>2</v>
      </c>
      <c r="V64" s="197">
        <v>5596</v>
      </c>
      <c r="W64" s="197">
        <v>783</v>
      </c>
      <c r="X64" s="197">
        <v>210</v>
      </c>
      <c r="Y64" s="198">
        <v>2060</v>
      </c>
    </row>
    <row r="65" spans="1:25" s="30" customFormat="1" ht="1.5" customHeight="1">
      <c r="A65" s="328"/>
      <c r="B65" s="173"/>
      <c r="C65" s="511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8"/>
    </row>
    <row r="66" spans="1:25" s="200" customFormat="1" ht="9" customHeight="1">
      <c r="A66" s="848" t="s">
        <v>30</v>
      </c>
      <c r="B66" s="469" t="s">
        <v>759</v>
      </c>
      <c r="C66" s="511">
        <f t="shared" si="4"/>
        <v>61985</v>
      </c>
      <c r="D66" s="197">
        <f t="shared" si="5"/>
        <v>58680</v>
      </c>
      <c r="E66" s="197">
        <f>SUM(E67:E68)</f>
        <v>486</v>
      </c>
      <c r="F66" s="197">
        <f aca="true" t="shared" si="12" ref="F66:Y66">SUM(F67:F68)</f>
        <v>260</v>
      </c>
      <c r="G66" s="197">
        <f t="shared" si="12"/>
        <v>3620</v>
      </c>
      <c r="H66" s="197">
        <f t="shared" si="12"/>
        <v>2340</v>
      </c>
      <c r="I66" s="197">
        <f t="shared" si="12"/>
        <v>3050</v>
      </c>
      <c r="J66" s="197">
        <f t="shared" si="12"/>
        <v>619</v>
      </c>
      <c r="K66" s="197">
        <f t="shared" si="12"/>
        <v>2681</v>
      </c>
      <c r="L66" s="197">
        <f t="shared" si="12"/>
        <v>197</v>
      </c>
      <c r="M66" s="197">
        <f t="shared" si="12"/>
        <v>157</v>
      </c>
      <c r="N66" s="197">
        <f t="shared" si="12"/>
        <v>4016</v>
      </c>
      <c r="O66" s="197">
        <f t="shared" si="12"/>
        <v>2214</v>
      </c>
      <c r="P66" s="197">
        <f t="shared" si="12"/>
        <v>13292</v>
      </c>
      <c r="Q66" s="197">
        <f t="shared" si="12"/>
        <v>3461</v>
      </c>
      <c r="R66" s="197">
        <f t="shared" si="12"/>
        <v>9999</v>
      </c>
      <c r="S66" s="197">
        <f t="shared" si="12"/>
        <v>1519</v>
      </c>
      <c r="T66" s="197">
        <f t="shared" si="12"/>
        <v>88</v>
      </c>
      <c r="U66" s="197">
        <f t="shared" si="12"/>
        <v>22</v>
      </c>
      <c r="V66" s="197">
        <f t="shared" si="12"/>
        <v>9063</v>
      </c>
      <c r="W66" s="197">
        <f t="shared" si="12"/>
        <v>1314</v>
      </c>
      <c r="X66" s="197">
        <f t="shared" si="12"/>
        <v>282</v>
      </c>
      <c r="Y66" s="510">
        <f t="shared" si="12"/>
        <v>3305</v>
      </c>
    </row>
    <row r="67" spans="1:25" s="200" customFormat="1" ht="9" customHeight="1">
      <c r="A67" s="849"/>
      <c r="B67" s="469" t="s">
        <v>454</v>
      </c>
      <c r="C67" s="511">
        <f t="shared" si="4"/>
        <v>32442</v>
      </c>
      <c r="D67" s="197">
        <f t="shared" si="5"/>
        <v>31781</v>
      </c>
      <c r="E67" s="197">
        <v>365</v>
      </c>
      <c r="F67" s="197">
        <v>174</v>
      </c>
      <c r="G67" s="197">
        <v>1847</v>
      </c>
      <c r="H67" s="197">
        <v>1222</v>
      </c>
      <c r="I67" s="197">
        <v>1491</v>
      </c>
      <c r="J67" s="197">
        <v>338</v>
      </c>
      <c r="K67" s="197">
        <v>1668</v>
      </c>
      <c r="L67" s="197">
        <v>123</v>
      </c>
      <c r="M67" s="197">
        <v>62</v>
      </c>
      <c r="N67" s="197">
        <v>2210</v>
      </c>
      <c r="O67" s="197">
        <v>1215</v>
      </c>
      <c r="P67" s="197">
        <v>7165</v>
      </c>
      <c r="Q67" s="197">
        <v>2017</v>
      </c>
      <c r="R67" s="197">
        <v>5827</v>
      </c>
      <c r="S67" s="197">
        <v>891</v>
      </c>
      <c r="T67" s="197">
        <v>67</v>
      </c>
      <c r="U67" s="197">
        <v>12</v>
      </c>
      <c r="V67" s="197">
        <v>4275</v>
      </c>
      <c r="W67" s="197">
        <v>681</v>
      </c>
      <c r="X67" s="197">
        <v>131</v>
      </c>
      <c r="Y67" s="198">
        <v>661</v>
      </c>
    </row>
    <row r="68" spans="1:25" s="200" customFormat="1" ht="9" customHeight="1">
      <c r="A68" s="849"/>
      <c r="B68" s="469" t="s">
        <v>760</v>
      </c>
      <c r="C68" s="511">
        <f t="shared" si="4"/>
        <v>29543</v>
      </c>
      <c r="D68" s="197">
        <f t="shared" si="5"/>
        <v>26899</v>
      </c>
      <c r="E68" s="197">
        <v>121</v>
      </c>
      <c r="F68" s="197">
        <v>86</v>
      </c>
      <c r="G68" s="197">
        <v>1773</v>
      </c>
      <c r="H68" s="197">
        <v>1118</v>
      </c>
      <c r="I68" s="197">
        <v>1559</v>
      </c>
      <c r="J68" s="197">
        <v>281</v>
      </c>
      <c r="K68" s="197">
        <v>1013</v>
      </c>
      <c r="L68" s="197">
        <v>74</v>
      </c>
      <c r="M68" s="197">
        <v>95</v>
      </c>
      <c r="N68" s="197">
        <v>1806</v>
      </c>
      <c r="O68" s="197">
        <v>999</v>
      </c>
      <c r="P68" s="197">
        <v>6127</v>
      </c>
      <c r="Q68" s="197">
        <v>1444</v>
      </c>
      <c r="R68" s="197">
        <v>4172</v>
      </c>
      <c r="S68" s="197">
        <v>628</v>
      </c>
      <c r="T68" s="197">
        <v>21</v>
      </c>
      <c r="U68" s="197">
        <v>10</v>
      </c>
      <c r="V68" s="197">
        <v>4788</v>
      </c>
      <c r="W68" s="197">
        <v>633</v>
      </c>
      <c r="X68" s="197">
        <v>151</v>
      </c>
      <c r="Y68" s="198">
        <v>2644</v>
      </c>
    </row>
    <row r="69" spans="1:25" s="30" customFormat="1" ht="1.5" customHeight="1">
      <c r="A69" s="170"/>
      <c r="B69" s="173"/>
      <c r="C69" s="511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8"/>
    </row>
    <row r="70" spans="1:25" s="200" customFormat="1" ht="9" customHeight="1">
      <c r="A70" s="848" t="s">
        <v>31</v>
      </c>
      <c r="B70" s="469" t="s">
        <v>759</v>
      </c>
      <c r="C70" s="511">
        <f t="shared" si="4"/>
        <v>100415</v>
      </c>
      <c r="D70" s="197">
        <f t="shared" si="5"/>
        <v>98324</v>
      </c>
      <c r="E70" s="197">
        <f>SUM(E71:E72)</f>
        <v>1899</v>
      </c>
      <c r="F70" s="197">
        <f aca="true" t="shared" si="13" ref="F70:Y70">SUM(F71:F72)</f>
        <v>778</v>
      </c>
      <c r="G70" s="197">
        <f t="shared" si="13"/>
        <v>9395</v>
      </c>
      <c r="H70" s="197">
        <f t="shared" si="13"/>
        <v>4380</v>
      </c>
      <c r="I70" s="197">
        <f t="shared" si="13"/>
        <v>6272</v>
      </c>
      <c r="J70" s="197">
        <f t="shared" si="13"/>
        <v>1431</v>
      </c>
      <c r="K70" s="197">
        <f t="shared" si="13"/>
        <v>5668</v>
      </c>
      <c r="L70" s="197">
        <f t="shared" si="13"/>
        <v>459</v>
      </c>
      <c r="M70" s="197">
        <f t="shared" si="13"/>
        <v>431</v>
      </c>
      <c r="N70" s="197">
        <f t="shared" si="13"/>
        <v>8102</v>
      </c>
      <c r="O70" s="197">
        <f t="shared" si="13"/>
        <v>3548</v>
      </c>
      <c r="P70" s="197">
        <f t="shared" si="13"/>
        <v>18423</v>
      </c>
      <c r="Q70" s="197">
        <f t="shared" si="13"/>
        <v>5079</v>
      </c>
      <c r="R70" s="197">
        <f t="shared" si="13"/>
        <v>13792</v>
      </c>
      <c r="S70" s="197">
        <f t="shared" si="13"/>
        <v>2690</v>
      </c>
      <c r="T70" s="197">
        <f t="shared" si="13"/>
        <v>101</v>
      </c>
      <c r="U70" s="197">
        <f t="shared" si="13"/>
        <v>21</v>
      </c>
      <c r="V70" s="197">
        <f t="shared" si="13"/>
        <v>13811</v>
      </c>
      <c r="W70" s="197">
        <f t="shared" si="13"/>
        <v>1592</v>
      </c>
      <c r="X70" s="197">
        <f t="shared" si="13"/>
        <v>452</v>
      </c>
      <c r="Y70" s="510">
        <f t="shared" si="13"/>
        <v>2091</v>
      </c>
    </row>
    <row r="71" spans="1:25" s="200" customFormat="1" ht="9" customHeight="1">
      <c r="A71" s="849"/>
      <c r="B71" s="469" t="s">
        <v>454</v>
      </c>
      <c r="C71" s="511">
        <f t="shared" si="4"/>
        <v>51416</v>
      </c>
      <c r="D71" s="197">
        <f t="shared" si="5"/>
        <v>51059</v>
      </c>
      <c r="E71" s="197">
        <v>1240</v>
      </c>
      <c r="F71" s="197">
        <v>456</v>
      </c>
      <c r="G71" s="197">
        <v>5016</v>
      </c>
      <c r="H71" s="197">
        <v>2264</v>
      </c>
      <c r="I71" s="197">
        <v>2932</v>
      </c>
      <c r="J71" s="197">
        <v>779</v>
      </c>
      <c r="K71" s="197">
        <v>3198</v>
      </c>
      <c r="L71" s="197">
        <v>289</v>
      </c>
      <c r="M71" s="197">
        <v>187</v>
      </c>
      <c r="N71" s="197">
        <v>4471</v>
      </c>
      <c r="O71" s="197">
        <v>1976</v>
      </c>
      <c r="P71" s="197">
        <v>9475</v>
      </c>
      <c r="Q71" s="197">
        <v>2979</v>
      </c>
      <c r="R71" s="197">
        <v>7537</v>
      </c>
      <c r="S71" s="197">
        <v>1571</v>
      </c>
      <c r="T71" s="197">
        <v>71</v>
      </c>
      <c r="U71" s="197">
        <v>13</v>
      </c>
      <c r="V71" s="197">
        <v>5718</v>
      </c>
      <c r="W71" s="197">
        <v>686</v>
      </c>
      <c r="X71" s="197">
        <v>201</v>
      </c>
      <c r="Y71" s="198">
        <v>357</v>
      </c>
    </row>
    <row r="72" spans="1:25" s="200" customFormat="1" ht="9" customHeight="1">
      <c r="A72" s="849"/>
      <c r="B72" s="469" t="s">
        <v>760</v>
      </c>
      <c r="C72" s="511">
        <f t="shared" si="4"/>
        <v>48999</v>
      </c>
      <c r="D72" s="197">
        <f t="shared" si="5"/>
        <v>47265</v>
      </c>
      <c r="E72" s="197">
        <v>659</v>
      </c>
      <c r="F72" s="197">
        <v>322</v>
      </c>
      <c r="G72" s="197">
        <v>4379</v>
      </c>
      <c r="H72" s="197">
        <v>2116</v>
      </c>
      <c r="I72" s="197">
        <v>3340</v>
      </c>
      <c r="J72" s="197">
        <v>652</v>
      </c>
      <c r="K72" s="197">
        <v>2470</v>
      </c>
      <c r="L72" s="197">
        <v>170</v>
      </c>
      <c r="M72" s="197">
        <v>244</v>
      </c>
      <c r="N72" s="197">
        <v>3631</v>
      </c>
      <c r="O72" s="197">
        <v>1572</v>
      </c>
      <c r="P72" s="197">
        <v>8948</v>
      </c>
      <c r="Q72" s="197">
        <v>2100</v>
      </c>
      <c r="R72" s="197">
        <v>6255</v>
      </c>
      <c r="S72" s="197">
        <v>1119</v>
      </c>
      <c r="T72" s="197">
        <v>30</v>
      </c>
      <c r="U72" s="197">
        <v>8</v>
      </c>
      <c r="V72" s="197">
        <v>8093</v>
      </c>
      <c r="W72" s="197">
        <v>906</v>
      </c>
      <c r="X72" s="197">
        <v>251</v>
      </c>
      <c r="Y72" s="198">
        <v>1734</v>
      </c>
    </row>
    <row r="73" spans="1:25" s="30" customFormat="1" ht="1.5" customHeight="1">
      <c r="A73" s="170"/>
      <c r="B73" s="173"/>
      <c r="C73" s="511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8"/>
    </row>
    <row r="74" spans="1:25" s="200" customFormat="1" ht="9" customHeight="1">
      <c r="A74" s="848" t="s">
        <v>32</v>
      </c>
      <c r="B74" s="469" t="s">
        <v>759</v>
      </c>
      <c r="C74" s="511">
        <f t="shared" si="4"/>
        <v>87610</v>
      </c>
      <c r="D74" s="197">
        <f t="shared" si="5"/>
        <v>86168</v>
      </c>
      <c r="E74" s="197">
        <f>SUM(E75:E76)</f>
        <v>2408</v>
      </c>
      <c r="F74" s="197">
        <f aca="true" t="shared" si="14" ref="F74:Y74">SUM(F75:F76)</f>
        <v>704</v>
      </c>
      <c r="G74" s="197">
        <f t="shared" si="14"/>
        <v>8830</v>
      </c>
      <c r="H74" s="197">
        <f t="shared" si="14"/>
        <v>4074</v>
      </c>
      <c r="I74" s="197">
        <f t="shared" si="14"/>
        <v>4938</v>
      </c>
      <c r="J74" s="197">
        <f t="shared" si="14"/>
        <v>1021</v>
      </c>
      <c r="K74" s="197">
        <f t="shared" si="14"/>
        <v>4672</v>
      </c>
      <c r="L74" s="197">
        <f t="shared" si="14"/>
        <v>350</v>
      </c>
      <c r="M74" s="197">
        <f t="shared" si="14"/>
        <v>296</v>
      </c>
      <c r="N74" s="197">
        <f t="shared" si="14"/>
        <v>7252</v>
      </c>
      <c r="O74" s="197">
        <f t="shared" si="14"/>
        <v>3603</v>
      </c>
      <c r="P74" s="197">
        <f t="shared" si="14"/>
        <v>17062</v>
      </c>
      <c r="Q74" s="197">
        <f t="shared" si="14"/>
        <v>4329</v>
      </c>
      <c r="R74" s="197">
        <f t="shared" si="14"/>
        <v>10638</v>
      </c>
      <c r="S74" s="197">
        <f t="shared" si="14"/>
        <v>2410</v>
      </c>
      <c r="T74" s="197">
        <f t="shared" si="14"/>
        <v>186</v>
      </c>
      <c r="U74" s="197">
        <f t="shared" si="14"/>
        <v>26</v>
      </c>
      <c r="V74" s="197">
        <f t="shared" si="14"/>
        <v>11493</v>
      </c>
      <c r="W74" s="197">
        <f t="shared" si="14"/>
        <v>1445</v>
      </c>
      <c r="X74" s="197">
        <f t="shared" si="14"/>
        <v>431</v>
      </c>
      <c r="Y74" s="510">
        <f t="shared" si="14"/>
        <v>1442</v>
      </c>
    </row>
    <row r="75" spans="1:25" s="200" customFormat="1" ht="9" customHeight="1">
      <c r="A75" s="849"/>
      <c r="B75" s="469" t="s">
        <v>454</v>
      </c>
      <c r="C75" s="511">
        <f t="shared" si="4"/>
        <v>44852</v>
      </c>
      <c r="D75" s="197">
        <f t="shared" si="5"/>
        <v>44673</v>
      </c>
      <c r="E75" s="197">
        <v>1891</v>
      </c>
      <c r="F75" s="197">
        <v>434</v>
      </c>
      <c r="G75" s="197">
        <v>4630</v>
      </c>
      <c r="H75" s="197">
        <v>2122</v>
      </c>
      <c r="I75" s="197">
        <v>2447</v>
      </c>
      <c r="J75" s="197">
        <v>500</v>
      </c>
      <c r="K75" s="197">
        <v>2676</v>
      </c>
      <c r="L75" s="197">
        <v>199</v>
      </c>
      <c r="M75" s="197">
        <v>92</v>
      </c>
      <c r="N75" s="197">
        <v>3922</v>
      </c>
      <c r="O75" s="197">
        <v>1943</v>
      </c>
      <c r="P75" s="197">
        <v>8744</v>
      </c>
      <c r="Q75" s="197">
        <v>2469</v>
      </c>
      <c r="R75" s="197">
        <v>5541</v>
      </c>
      <c r="S75" s="197">
        <v>1319</v>
      </c>
      <c r="T75" s="197">
        <v>138</v>
      </c>
      <c r="U75" s="197">
        <v>18</v>
      </c>
      <c r="V75" s="197">
        <v>4880</v>
      </c>
      <c r="W75" s="197">
        <v>539</v>
      </c>
      <c r="X75" s="197">
        <v>169</v>
      </c>
      <c r="Y75" s="198">
        <v>179</v>
      </c>
    </row>
    <row r="76" spans="1:25" s="200" customFormat="1" ht="9" customHeight="1">
      <c r="A76" s="849"/>
      <c r="B76" s="469" t="s">
        <v>760</v>
      </c>
      <c r="C76" s="511">
        <f t="shared" si="4"/>
        <v>42758</v>
      </c>
      <c r="D76" s="197">
        <f t="shared" si="5"/>
        <v>41495</v>
      </c>
      <c r="E76" s="197">
        <v>517</v>
      </c>
      <c r="F76" s="197">
        <v>270</v>
      </c>
      <c r="G76" s="197">
        <v>4200</v>
      </c>
      <c r="H76" s="197">
        <v>1952</v>
      </c>
      <c r="I76" s="197">
        <v>2491</v>
      </c>
      <c r="J76" s="197">
        <v>521</v>
      </c>
      <c r="K76" s="197">
        <v>1996</v>
      </c>
      <c r="L76" s="197">
        <v>151</v>
      </c>
      <c r="M76" s="197">
        <v>204</v>
      </c>
      <c r="N76" s="197">
        <v>3330</v>
      </c>
      <c r="O76" s="197">
        <v>1660</v>
      </c>
      <c r="P76" s="197">
        <v>8318</v>
      </c>
      <c r="Q76" s="197">
        <v>1860</v>
      </c>
      <c r="R76" s="197">
        <v>5097</v>
      </c>
      <c r="S76" s="197">
        <v>1091</v>
      </c>
      <c r="T76" s="197">
        <v>48</v>
      </c>
      <c r="U76" s="197">
        <v>8</v>
      </c>
      <c r="V76" s="197">
        <v>6613</v>
      </c>
      <c r="W76" s="197">
        <v>906</v>
      </c>
      <c r="X76" s="197">
        <v>262</v>
      </c>
      <c r="Y76" s="198">
        <v>1263</v>
      </c>
    </row>
    <row r="77" spans="1:25" s="174" customFormat="1" ht="1.5" customHeight="1">
      <c r="A77" s="170"/>
      <c r="B77" s="173"/>
      <c r="C77" s="511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8"/>
    </row>
    <row r="78" spans="1:25" s="200" customFormat="1" ht="9" customHeight="1">
      <c r="A78" s="848" t="s">
        <v>33</v>
      </c>
      <c r="B78" s="469" t="s">
        <v>759</v>
      </c>
      <c r="C78" s="511">
        <f t="shared" si="4"/>
        <v>39663</v>
      </c>
      <c r="D78" s="197">
        <f t="shared" si="5"/>
        <v>37265</v>
      </c>
      <c r="E78" s="197">
        <f>SUM(E79:E80)</f>
        <v>319</v>
      </c>
      <c r="F78" s="197">
        <f aca="true" t="shared" si="15" ref="F78:Y78">SUM(F79:F80)</f>
        <v>171</v>
      </c>
      <c r="G78" s="197">
        <f t="shared" si="15"/>
        <v>2314</v>
      </c>
      <c r="H78" s="197">
        <f t="shared" si="15"/>
        <v>1581</v>
      </c>
      <c r="I78" s="197">
        <f t="shared" si="15"/>
        <v>2381</v>
      </c>
      <c r="J78" s="197">
        <f t="shared" si="15"/>
        <v>461</v>
      </c>
      <c r="K78" s="197">
        <f t="shared" si="15"/>
        <v>1166</v>
      </c>
      <c r="L78" s="197">
        <f t="shared" si="15"/>
        <v>94</v>
      </c>
      <c r="M78" s="197">
        <f t="shared" si="15"/>
        <v>87</v>
      </c>
      <c r="N78" s="197">
        <f t="shared" si="15"/>
        <v>1954</v>
      </c>
      <c r="O78" s="197">
        <f t="shared" si="15"/>
        <v>1294</v>
      </c>
      <c r="P78" s="197">
        <f t="shared" si="15"/>
        <v>9362</v>
      </c>
      <c r="Q78" s="197">
        <f t="shared" si="15"/>
        <v>2091</v>
      </c>
      <c r="R78" s="197">
        <f t="shared" si="15"/>
        <v>5226</v>
      </c>
      <c r="S78" s="197">
        <f t="shared" si="15"/>
        <v>691</v>
      </c>
      <c r="T78" s="197">
        <f t="shared" si="15"/>
        <v>53</v>
      </c>
      <c r="U78" s="197">
        <f t="shared" si="15"/>
        <v>5</v>
      </c>
      <c r="V78" s="197">
        <f t="shared" si="15"/>
        <v>6850</v>
      </c>
      <c r="W78" s="197">
        <f t="shared" si="15"/>
        <v>708</v>
      </c>
      <c r="X78" s="197">
        <f t="shared" si="15"/>
        <v>457</v>
      </c>
      <c r="Y78" s="510">
        <f t="shared" si="15"/>
        <v>2398</v>
      </c>
    </row>
    <row r="79" spans="1:25" s="200" customFormat="1" ht="9" customHeight="1">
      <c r="A79" s="849"/>
      <c r="B79" s="469" t="s">
        <v>454</v>
      </c>
      <c r="C79" s="511">
        <f t="shared" si="4"/>
        <v>21407</v>
      </c>
      <c r="D79" s="197">
        <f t="shared" si="5"/>
        <v>21054</v>
      </c>
      <c r="E79" s="197">
        <v>225</v>
      </c>
      <c r="F79" s="197">
        <v>113</v>
      </c>
      <c r="G79" s="197">
        <v>1252</v>
      </c>
      <c r="H79" s="197">
        <v>789</v>
      </c>
      <c r="I79" s="197">
        <v>1308</v>
      </c>
      <c r="J79" s="197">
        <v>257</v>
      </c>
      <c r="K79" s="197">
        <v>783</v>
      </c>
      <c r="L79" s="197">
        <v>65</v>
      </c>
      <c r="M79" s="197">
        <v>29</v>
      </c>
      <c r="N79" s="197">
        <v>1206</v>
      </c>
      <c r="O79" s="197">
        <v>708</v>
      </c>
      <c r="P79" s="197">
        <v>5518</v>
      </c>
      <c r="Q79" s="197">
        <v>1280</v>
      </c>
      <c r="R79" s="197">
        <v>2960</v>
      </c>
      <c r="S79" s="197">
        <v>398</v>
      </c>
      <c r="T79" s="197">
        <v>36</v>
      </c>
      <c r="U79" s="197">
        <v>5</v>
      </c>
      <c r="V79" s="197">
        <v>3582</v>
      </c>
      <c r="W79" s="197">
        <v>314</v>
      </c>
      <c r="X79" s="197">
        <v>226</v>
      </c>
      <c r="Y79" s="198">
        <v>353</v>
      </c>
    </row>
    <row r="80" spans="1:25" s="200" customFormat="1" ht="9" customHeight="1">
      <c r="A80" s="849"/>
      <c r="B80" s="469" t="s">
        <v>760</v>
      </c>
      <c r="C80" s="511">
        <f t="shared" si="4"/>
        <v>18256</v>
      </c>
      <c r="D80" s="197">
        <f t="shared" si="5"/>
        <v>16211</v>
      </c>
      <c r="E80" s="197">
        <v>94</v>
      </c>
      <c r="F80" s="197">
        <v>58</v>
      </c>
      <c r="G80" s="197">
        <v>1062</v>
      </c>
      <c r="H80" s="197">
        <v>792</v>
      </c>
      <c r="I80" s="197">
        <v>1073</v>
      </c>
      <c r="J80" s="197">
        <v>204</v>
      </c>
      <c r="K80" s="197">
        <v>383</v>
      </c>
      <c r="L80" s="197">
        <v>29</v>
      </c>
      <c r="M80" s="197">
        <v>58</v>
      </c>
      <c r="N80" s="197">
        <v>748</v>
      </c>
      <c r="O80" s="197">
        <v>586</v>
      </c>
      <c r="P80" s="197">
        <v>3844</v>
      </c>
      <c r="Q80" s="197">
        <v>811</v>
      </c>
      <c r="R80" s="197">
        <v>2266</v>
      </c>
      <c r="S80" s="197">
        <v>293</v>
      </c>
      <c r="T80" s="197">
        <v>17</v>
      </c>
      <c r="U80" s="509" t="s">
        <v>776</v>
      </c>
      <c r="V80" s="197">
        <v>3268</v>
      </c>
      <c r="W80" s="197">
        <v>394</v>
      </c>
      <c r="X80" s="197">
        <v>231</v>
      </c>
      <c r="Y80" s="198">
        <v>2045</v>
      </c>
    </row>
    <row r="81" spans="1:25" s="174" customFormat="1" ht="1.5" customHeight="1">
      <c r="A81" s="170"/>
      <c r="B81" s="173"/>
      <c r="C81" s="511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8"/>
    </row>
    <row r="82" spans="1:25" s="200" customFormat="1" ht="9" customHeight="1">
      <c r="A82" s="848" t="s">
        <v>34</v>
      </c>
      <c r="B82" s="469" t="s">
        <v>759</v>
      </c>
      <c r="C82" s="511">
        <f t="shared" si="4"/>
        <v>44994</v>
      </c>
      <c r="D82" s="197">
        <f t="shared" si="5"/>
        <v>42474</v>
      </c>
      <c r="E82" s="197">
        <f>SUM(E83:E84)</f>
        <v>314</v>
      </c>
      <c r="F82" s="197">
        <f>SUM(F83:F84)</f>
        <v>231</v>
      </c>
      <c r="G82" s="197">
        <f>SUM(G83:G84)</f>
        <v>2496</v>
      </c>
      <c r="H82" s="197">
        <f aca="true" t="shared" si="16" ref="H82:Y82">SUM(H83:H84)</f>
        <v>1743</v>
      </c>
      <c r="I82" s="197">
        <f t="shared" si="16"/>
        <v>2500</v>
      </c>
      <c r="J82" s="197">
        <f t="shared" si="16"/>
        <v>511</v>
      </c>
      <c r="K82" s="197">
        <f t="shared" si="16"/>
        <v>1774</v>
      </c>
      <c r="L82" s="197">
        <f t="shared" si="16"/>
        <v>149</v>
      </c>
      <c r="M82" s="197">
        <f t="shared" si="16"/>
        <v>167</v>
      </c>
      <c r="N82" s="197">
        <f t="shared" si="16"/>
        <v>2941</v>
      </c>
      <c r="O82" s="197">
        <f t="shared" si="16"/>
        <v>1630</v>
      </c>
      <c r="P82" s="197">
        <f t="shared" si="16"/>
        <v>9840</v>
      </c>
      <c r="Q82" s="197">
        <f t="shared" si="16"/>
        <v>2370</v>
      </c>
      <c r="R82" s="197">
        <f t="shared" si="16"/>
        <v>6790</v>
      </c>
      <c r="S82" s="197">
        <f t="shared" si="16"/>
        <v>879</v>
      </c>
      <c r="T82" s="197">
        <f t="shared" si="16"/>
        <v>42</v>
      </c>
      <c r="U82" s="197">
        <f t="shared" si="16"/>
        <v>5</v>
      </c>
      <c r="V82" s="197">
        <f t="shared" si="16"/>
        <v>7062</v>
      </c>
      <c r="W82" s="197">
        <f t="shared" si="16"/>
        <v>650</v>
      </c>
      <c r="X82" s="197">
        <f t="shared" si="16"/>
        <v>380</v>
      </c>
      <c r="Y82" s="510">
        <f t="shared" si="16"/>
        <v>2520</v>
      </c>
    </row>
    <row r="83" spans="1:25" s="200" customFormat="1" ht="9" customHeight="1">
      <c r="A83" s="849"/>
      <c r="B83" s="469" t="s">
        <v>454</v>
      </c>
      <c r="C83" s="511">
        <f t="shared" si="4"/>
        <v>24034</v>
      </c>
      <c r="D83" s="197">
        <f t="shared" si="5"/>
        <v>23601</v>
      </c>
      <c r="E83" s="197">
        <v>236</v>
      </c>
      <c r="F83" s="197">
        <v>144</v>
      </c>
      <c r="G83" s="197">
        <v>1349</v>
      </c>
      <c r="H83" s="197">
        <v>863</v>
      </c>
      <c r="I83" s="197">
        <v>1313</v>
      </c>
      <c r="J83" s="197">
        <v>285</v>
      </c>
      <c r="K83" s="197">
        <v>1153</v>
      </c>
      <c r="L83" s="197">
        <v>100</v>
      </c>
      <c r="M83" s="197">
        <v>48</v>
      </c>
      <c r="N83" s="197">
        <v>1687</v>
      </c>
      <c r="O83" s="197">
        <v>949</v>
      </c>
      <c r="P83" s="197">
        <v>5589</v>
      </c>
      <c r="Q83" s="197">
        <v>1336</v>
      </c>
      <c r="R83" s="197">
        <v>3949</v>
      </c>
      <c r="S83" s="197">
        <v>487</v>
      </c>
      <c r="T83" s="197">
        <v>32</v>
      </c>
      <c r="U83" s="197">
        <v>5</v>
      </c>
      <c r="V83" s="197">
        <v>3566</v>
      </c>
      <c r="W83" s="197">
        <v>277</v>
      </c>
      <c r="X83" s="197">
        <v>233</v>
      </c>
      <c r="Y83" s="198">
        <v>433</v>
      </c>
    </row>
    <row r="84" spans="1:25" s="200" customFormat="1" ht="9" customHeight="1">
      <c r="A84" s="849"/>
      <c r="B84" s="469" t="s">
        <v>760</v>
      </c>
      <c r="C84" s="511">
        <f t="shared" si="4"/>
        <v>20960</v>
      </c>
      <c r="D84" s="197">
        <f t="shared" si="5"/>
        <v>18873</v>
      </c>
      <c r="E84" s="197">
        <v>78</v>
      </c>
      <c r="F84" s="197">
        <v>87</v>
      </c>
      <c r="G84" s="197">
        <v>1147</v>
      </c>
      <c r="H84" s="197">
        <v>880</v>
      </c>
      <c r="I84" s="197">
        <v>1187</v>
      </c>
      <c r="J84" s="197">
        <v>226</v>
      </c>
      <c r="K84" s="197">
        <v>621</v>
      </c>
      <c r="L84" s="197">
        <v>49</v>
      </c>
      <c r="M84" s="197">
        <v>119</v>
      </c>
      <c r="N84" s="197">
        <v>1254</v>
      </c>
      <c r="O84" s="197">
        <v>681</v>
      </c>
      <c r="P84" s="197">
        <v>4251</v>
      </c>
      <c r="Q84" s="197">
        <v>1034</v>
      </c>
      <c r="R84" s="197">
        <v>2841</v>
      </c>
      <c r="S84" s="197">
        <v>392</v>
      </c>
      <c r="T84" s="197">
        <v>10</v>
      </c>
      <c r="U84" s="509" t="s">
        <v>776</v>
      </c>
      <c r="V84" s="197">
        <v>3496</v>
      </c>
      <c r="W84" s="197">
        <v>373</v>
      </c>
      <c r="X84" s="197">
        <v>147</v>
      </c>
      <c r="Y84" s="198">
        <v>2087</v>
      </c>
    </row>
    <row r="85" spans="1:25" s="174" customFormat="1" ht="1.5" customHeight="1">
      <c r="A85" s="170"/>
      <c r="B85" s="173"/>
      <c r="C85" s="511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9"/>
      <c r="V85" s="197"/>
      <c r="W85" s="197"/>
      <c r="X85" s="197"/>
      <c r="Y85" s="198"/>
    </row>
    <row r="86" spans="1:25" s="200" customFormat="1" ht="9" customHeight="1">
      <c r="A86" s="848" t="s">
        <v>35</v>
      </c>
      <c r="B86" s="469" t="s">
        <v>759</v>
      </c>
      <c r="C86" s="511">
        <f t="shared" si="4"/>
        <v>8736</v>
      </c>
      <c r="D86" s="197">
        <f t="shared" si="5"/>
        <v>8558</v>
      </c>
      <c r="E86" s="197">
        <f>SUM(E87:E88)</f>
        <v>29</v>
      </c>
      <c r="F86" s="197">
        <f aca="true" t="shared" si="17" ref="F86:Y86">SUM(F87:F88)</f>
        <v>22</v>
      </c>
      <c r="G86" s="197">
        <f t="shared" si="17"/>
        <v>251</v>
      </c>
      <c r="H86" s="197">
        <f t="shared" si="17"/>
        <v>163</v>
      </c>
      <c r="I86" s="197">
        <f t="shared" si="17"/>
        <v>156</v>
      </c>
      <c r="J86" s="197">
        <f t="shared" si="17"/>
        <v>69</v>
      </c>
      <c r="K86" s="197">
        <f t="shared" si="17"/>
        <v>230</v>
      </c>
      <c r="L86" s="197">
        <f t="shared" si="17"/>
        <v>45</v>
      </c>
      <c r="M86" s="197">
        <f t="shared" si="17"/>
        <v>41</v>
      </c>
      <c r="N86" s="197">
        <f t="shared" si="17"/>
        <v>587</v>
      </c>
      <c r="O86" s="197">
        <f t="shared" si="17"/>
        <v>318</v>
      </c>
      <c r="P86" s="197">
        <f t="shared" si="17"/>
        <v>1229</v>
      </c>
      <c r="Q86" s="197">
        <f t="shared" si="17"/>
        <v>526</v>
      </c>
      <c r="R86" s="197">
        <f t="shared" si="17"/>
        <v>1976</v>
      </c>
      <c r="S86" s="197">
        <f t="shared" si="17"/>
        <v>565</v>
      </c>
      <c r="T86" s="197">
        <f t="shared" si="17"/>
        <v>8</v>
      </c>
      <c r="U86" s="197">
        <f t="shared" si="17"/>
        <v>3</v>
      </c>
      <c r="V86" s="197">
        <f t="shared" si="17"/>
        <v>1957</v>
      </c>
      <c r="W86" s="197">
        <f t="shared" si="17"/>
        <v>360</v>
      </c>
      <c r="X86" s="197">
        <f t="shared" si="17"/>
        <v>23</v>
      </c>
      <c r="Y86" s="510">
        <f t="shared" si="17"/>
        <v>178</v>
      </c>
    </row>
    <row r="87" spans="1:25" s="200" customFormat="1" ht="9" customHeight="1">
      <c r="A87" s="849"/>
      <c r="B87" s="469" t="s">
        <v>454</v>
      </c>
      <c r="C87" s="511">
        <f t="shared" si="4"/>
        <v>5012</v>
      </c>
      <c r="D87" s="197">
        <f t="shared" si="5"/>
        <v>4970</v>
      </c>
      <c r="E87" s="197">
        <v>20</v>
      </c>
      <c r="F87" s="197">
        <v>12</v>
      </c>
      <c r="G87" s="197">
        <v>160</v>
      </c>
      <c r="H87" s="197">
        <v>93</v>
      </c>
      <c r="I87" s="197">
        <v>97</v>
      </c>
      <c r="J87" s="197">
        <v>43</v>
      </c>
      <c r="K87" s="197">
        <v>137</v>
      </c>
      <c r="L87" s="197">
        <v>29</v>
      </c>
      <c r="M87" s="197">
        <v>8</v>
      </c>
      <c r="N87" s="197">
        <v>409</v>
      </c>
      <c r="O87" s="197">
        <v>183</v>
      </c>
      <c r="P87" s="197">
        <v>765</v>
      </c>
      <c r="Q87" s="197">
        <v>337</v>
      </c>
      <c r="R87" s="197">
        <v>1169</v>
      </c>
      <c r="S87" s="197">
        <v>369</v>
      </c>
      <c r="T87" s="197">
        <v>5</v>
      </c>
      <c r="U87" s="197">
        <v>2</v>
      </c>
      <c r="V87" s="197">
        <v>928</v>
      </c>
      <c r="W87" s="197">
        <v>191</v>
      </c>
      <c r="X87" s="197">
        <v>13</v>
      </c>
      <c r="Y87" s="198">
        <v>42</v>
      </c>
    </row>
    <row r="88" spans="1:25" s="200" customFormat="1" ht="9" customHeight="1">
      <c r="A88" s="849"/>
      <c r="B88" s="469" t="s">
        <v>760</v>
      </c>
      <c r="C88" s="511">
        <f t="shared" si="4"/>
        <v>3724</v>
      </c>
      <c r="D88" s="197">
        <f t="shared" si="5"/>
        <v>3588</v>
      </c>
      <c r="E88" s="199">
        <v>9</v>
      </c>
      <c r="F88" s="197">
        <v>10</v>
      </c>
      <c r="G88" s="197">
        <v>91</v>
      </c>
      <c r="H88" s="197">
        <v>70</v>
      </c>
      <c r="I88" s="197">
        <v>59</v>
      </c>
      <c r="J88" s="197">
        <v>26</v>
      </c>
      <c r="K88" s="197">
        <v>93</v>
      </c>
      <c r="L88" s="197">
        <v>16</v>
      </c>
      <c r="M88" s="197">
        <v>33</v>
      </c>
      <c r="N88" s="197">
        <v>178</v>
      </c>
      <c r="O88" s="197">
        <v>135</v>
      </c>
      <c r="P88" s="197">
        <v>464</v>
      </c>
      <c r="Q88" s="197">
        <v>189</v>
      </c>
      <c r="R88" s="197">
        <v>807</v>
      </c>
      <c r="S88" s="197">
        <v>196</v>
      </c>
      <c r="T88" s="199">
        <v>3</v>
      </c>
      <c r="U88" s="197">
        <v>1</v>
      </c>
      <c r="V88" s="197">
        <v>1029</v>
      </c>
      <c r="W88" s="197">
        <v>169</v>
      </c>
      <c r="X88" s="197">
        <v>10</v>
      </c>
      <c r="Y88" s="198">
        <v>136</v>
      </c>
    </row>
    <row r="89" spans="1:25" ht="0.75" customHeight="1" thickBot="1">
      <c r="A89" s="11"/>
      <c r="B89" s="10"/>
      <c r="C89" s="23"/>
      <c r="D89" s="15"/>
      <c r="E89" s="15"/>
      <c r="F89" s="15"/>
      <c r="G89" s="15"/>
      <c r="H89" s="15"/>
      <c r="I89" s="15"/>
      <c r="J89" s="15"/>
      <c r="K89" s="15"/>
      <c r="L89" s="15"/>
      <c r="M89" s="14"/>
      <c r="N89" s="23"/>
      <c r="O89" s="15"/>
      <c r="P89" s="15"/>
      <c r="Q89" s="15"/>
      <c r="R89" s="15"/>
      <c r="S89" s="15"/>
      <c r="T89" s="15"/>
      <c r="U89" s="15"/>
      <c r="V89" s="15"/>
      <c r="W89" s="15"/>
      <c r="X89" s="16"/>
      <c r="Y89" s="2"/>
    </row>
  </sheetData>
  <mergeCells count="57">
    <mergeCell ref="A78:A80"/>
    <mergeCell ref="A70:A72"/>
    <mergeCell ref="A74:A76"/>
    <mergeCell ref="N5:O6"/>
    <mergeCell ref="A26:A28"/>
    <mergeCell ref="A50:A52"/>
    <mergeCell ref="A54:A56"/>
    <mergeCell ref="A58:A60"/>
    <mergeCell ref="A30:A32"/>
    <mergeCell ref="P5:Q6"/>
    <mergeCell ref="R5:S6"/>
    <mergeCell ref="A7:A8"/>
    <mergeCell ref="E7:E8"/>
    <mergeCell ref="G7:G8"/>
    <mergeCell ref="I7:I8"/>
    <mergeCell ref="F7:F8"/>
    <mergeCell ref="H7:H8"/>
    <mergeCell ref="G5:H6"/>
    <mergeCell ref="A2:L2"/>
    <mergeCell ref="M2:Y2"/>
    <mergeCell ref="D4:L4"/>
    <mergeCell ref="R4:S4"/>
    <mergeCell ref="Y4:Y7"/>
    <mergeCell ref="A5:A6"/>
    <mergeCell ref="B5:B6"/>
    <mergeCell ref="C5:C6"/>
    <mergeCell ref="D5:D6"/>
    <mergeCell ref="E5:F6"/>
    <mergeCell ref="T5:U6"/>
    <mergeCell ref="V5:W6"/>
    <mergeCell ref="X5:X7"/>
    <mergeCell ref="I6:J6"/>
    <mergeCell ref="J7:J8"/>
    <mergeCell ref="K7:L7"/>
    <mergeCell ref="O7:O8"/>
    <mergeCell ref="Q7:Q8"/>
    <mergeCell ref="U7:U8"/>
    <mergeCell ref="V7:V8"/>
    <mergeCell ref="W7:W8"/>
    <mergeCell ref="X8:X9"/>
    <mergeCell ref="A10:A12"/>
    <mergeCell ref="A14:A16"/>
    <mergeCell ref="R7:R8"/>
    <mergeCell ref="S7:S8"/>
    <mergeCell ref="T7:T8"/>
    <mergeCell ref="N7:N8"/>
    <mergeCell ref="P7:P8"/>
    <mergeCell ref="A82:A84"/>
    <mergeCell ref="A86:A88"/>
    <mergeCell ref="A18:A20"/>
    <mergeCell ref="A22:A24"/>
    <mergeCell ref="A34:A36"/>
    <mergeCell ref="A38:A40"/>
    <mergeCell ref="A42:A44"/>
    <mergeCell ref="A46:A48"/>
    <mergeCell ref="A62:A64"/>
    <mergeCell ref="A66:A68"/>
  </mergeCells>
  <printOptions/>
  <pageMargins left="1.1023622047244095" right="1.1023622047244095" top="0.96" bottom="1.3385826771653544" header="0.5118110236220472" footer="0.9055118110236221"/>
  <pageSetup firstPageNumber="6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="120" zoomScaleNormal="120" workbookViewId="0" topLeftCell="G22">
      <selection activeCell="I20" sqref="I20"/>
    </sheetView>
  </sheetViews>
  <sheetFormatPr defaultColWidth="9.00390625" defaultRowHeight="12.75" customHeight="1"/>
  <cols>
    <col min="1" max="1" width="20.125" style="3" customWidth="1"/>
    <col min="2" max="2" width="7.875" style="5" customWidth="1"/>
    <col min="3" max="3" width="7.625" style="5" customWidth="1"/>
    <col min="4" max="5" width="7.875" style="5" customWidth="1"/>
    <col min="6" max="6" width="7.625" style="5" customWidth="1"/>
    <col min="7" max="8" width="7.875" style="5" customWidth="1"/>
    <col min="9" max="15" width="9.375" style="5" customWidth="1"/>
    <col min="16" max="16" width="9.375" style="8" customWidth="1"/>
    <col min="17" max="16384" width="10.625" style="1" customWidth="1"/>
  </cols>
  <sheetData>
    <row r="1" spans="1:16" s="44" customFormat="1" ht="16.5" customHeight="1">
      <c r="A1" s="60" t="s">
        <v>470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21" t="s">
        <v>503</v>
      </c>
    </row>
    <row r="2" spans="1:16" s="48" customFormat="1" ht="16.5" customHeight="1">
      <c r="A2" s="879" t="s">
        <v>58</v>
      </c>
      <c r="B2" s="690"/>
      <c r="C2" s="690"/>
      <c r="D2" s="690"/>
      <c r="E2" s="690"/>
      <c r="F2" s="690"/>
      <c r="G2" s="690"/>
      <c r="H2" s="690"/>
      <c r="I2" s="748" t="s">
        <v>59</v>
      </c>
      <c r="J2" s="690"/>
      <c r="K2" s="690"/>
      <c r="L2" s="690"/>
      <c r="M2" s="690"/>
      <c r="N2" s="690"/>
      <c r="O2" s="690"/>
      <c r="P2" s="690"/>
    </row>
    <row r="3" spans="1:16" s="30" customFormat="1" ht="16.5" customHeight="1" thickBot="1">
      <c r="A3" s="24"/>
      <c r="B3" s="27"/>
      <c r="C3" s="27"/>
      <c r="D3" s="27"/>
      <c r="E3" s="27"/>
      <c r="F3" s="27"/>
      <c r="G3" s="27"/>
      <c r="H3" s="59" t="s">
        <v>471</v>
      </c>
      <c r="I3" s="27"/>
      <c r="J3" s="27"/>
      <c r="K3" s="27"/>
      <c r="L3" s="27"/>
      <c r="M3" s="27"/>
      <c r="N3" s="27"/>
      <c r="O3" s="27"/>
      <c r="P3" s="235" t="s">
        <v>63</v>
      </c>
    </row>
    <row r="4" spans="1:16" s="30" customFormat="1" ht="21.75" customHeight="1">
      <c r="A4" s="483" t="s">
        <v>512</v>
      </c>
      <c r="B4" s="484" t="s">
        <v>514</v>
      </c>
      <c r="C4" s="216"/>
      <c r="D4" s="217"/>
      <c r="E4" s="484" t="s">
        <v>515</v>
      </c>
      <c r="F4" s="216"/>
      <c r="G4" s="217"/>
      <c r="H4" s="485" t="s">
        <v>506</v>
      </c>
      <c r="I4" s="486" t="s">
        <v>510</v>
      </c>
      <c r="J4" s="236" t="s">
        <v>511</v>
      </c>
      <c r="K4" s="484" t="s">
        <v>516</v>
      </c>
      <c r="L4" s="216"/>
      <c r="M4" s="217"/>
      <c r="N4" s="484" t="s">
        <v>517</v>
      </c>
      <c r="O4" s="216"/>
      <c r="P4" s="216"/>
    </row>
    <row r="5" spans="1:16" s="30" customFormat="1" ht="21.75" customHeight="1" thickBot="1">
      <c r="A5" s="251" t="s">
        <v>509</v>
      </c>
      <c r="B5" s="487" t="s">
        <v>518</v>
      </c>
      <c r="C5" s="488" t="s">
        <v>519</v>
      </c>
      <c r="D5" s="488" t="s">
        <v>520</v>
      </c>
      <c r="E5" s="487" t="s">
        <v>518</v>
      </c>
      <c r="F5" s="488" t="s">
        <v>519</v>
      </c>
      <c r="G5" s="488" t="s">
        <v>520</v>
      </c>
      <c r="H5" s="489" t="s">
        <v>518</v>
      </c>
      <c r="I5" s="490" t="s">
        <v>519</v>
      </c>
      <c r="J5" s="488" t="s">
        <v>520</v>
      </c>
      <c r="K5" s="487" t="s">
        <v>518</v>
      </c>
      <c r="L5" s="488" t="s">
        <v>519</v>
      </c>
      <c r="M5" s="488" t="s">
        <v>520</v>
      </c>
      <c r="N5" s="487" t="s">
        <v>518</v>
      </c>
      <c r="O5" s="488" t="s">
        <v>519</v>
      </c>
      <c r="P5" s="491" t="s">
        <v>520</v>
      </c>
    </row>
    <row r="6" spans="1:16" s="30" customFormat="1" ht="14.25" customHeight="1">
      <c r="A6" s="492" t="s">
        <v>521</v>
      </c>
      <c r="B6" s="36">
        <v>1570456</v>
      </c>
      <c r="C6" s="187">
        <v>812797</v>
      </c>
      <c r="D6" s="36">
        <v>757659</v>
      </c>
      <c r="E6" s="36">
        <v>798922</v>
      </c>
      <c r="F6" s="36">
        <v>440923</v>
      </c>
      <c r="G6" s="36">
        <v>357999</v>
      </c>
      <c r="H6" s="37">
        <v>685893</v>
      </c>
      <c r="I6" s="187">
        <v>341404</v>
      </c>
      <c r="J6" s="36">
        <v>344489</v>
      </c>
      <c r="K6" s="36">
        <v>38623</v>
      </c>
      <c r="L6" s="36">
        <v>19406</v>
      </c>
      <c r="M6" s="36">
        <v>19217</v>
      </c>
      <c r="N6" s="36">
        <v>47018</v>
      </c>
      <c r="O6" s="187">
        <v>11064</v>
      </c>
      <c r="P6" s="222">
        <v>35954</v>
      </c>
    </row>
    <row r="7" spans="1:16" s="30" customFormat="1" ht="14.25" customHeight="1">
      <c r="A7" s="492" t="s">
        <v>522</v>
      </c>
      <c r="B7" s="36">
        <v>1614471</v>
      </c>
      <c r="C7" s="187">
        <v>834135</v>
      </c>
      <c r="D7" s="36">
        <v>780336</v>
      </c>
      <c r="E7" s="36">
        <v>814964</v>
      </c>
      <c r="F7" s="36">
        <v>449153</v>
      </c>
      <c r="G7" s="36">
        <v>365811</v>
      </c>
      <c r="H7" s="37">
        <v>707276</v>
      </c>
      <c r="I7" s="187">
        <v>352272</v>
      </c>
      <c r="J7" s="36">
        <v>355004</v>
      </c>
      <c r="K7" s="36">
        <v>42916</v>
      </c>
      <c r="L7" s="36">
        <v>21281</v>
      </c>
      <c r="M7" s="36">
        <v>21635</v>
      </c>
      <c r="N7" s="36">
        <v>49315</v>
      </c>
      <c r="O7" s="187">
        <v>11429</v>
      </c>
      <c r="P7" s="222">
        <v>37886</v>
      </c>
    </row>
    <row r="8" spans="1:16" s="30" customFormat="1" ht="14.25" customHeight="1">
      <c r="A8" s="492" t="s">
        <v>523</v>
      </c>
      <c r="B8" s="36">
        <v>1650984</v>
      </c>
      <c r="C8" s="187">
        <v>851908</v>
      </c>
      <c r="D8" s="36">
        <v>799076</v>
      </c>
      <c r="E8" s="36">
        <v>827854</v>
      </c>
      <c r="F8" s="36">
        <v>456023</v>
      </c>
      <c r="G8" s="36">
        <v>371831</v>
      </c>
      <c r="H8" s="37">
        <v>723469</v>
      </c>
      <c r="I8" s="187">
        <v>360678</v>
      </c>
      <c r="J8" s="36">
        <v>362791</v>
      </c>
      <c r="K8" s="36">
        <v>47983</v>
      </c>
      <c r="L8" s="36">
        <v>23531</v>
      </c>
      <c r="M8" s="36">
        <v>24452</v>
      </c>
      <c r="N8" s="36">
        <v>51678</v>
      </c>
      <c r="O8" s="187">
        <v>11676</v>
      </c>
      <c r="P8" s="222">
        <v>40002</v>
      </c>
    </row>
    <row r="9" spans="1:16" s="30" customFormat="1" ht="10.5" customHeight="1">
      <c r="A9" s="497"/>
      <c r="B9" s="36"/>
      <c r="C9" s="187"/>
      <c r="D9" s="36"/>
      <c r="E9" s="36"/>
      <c r="F9" s="36"/>
      <c r="G9" s="36"/>
      <c r="H9" s="37"/>
      <c r="I9" s="187"/>
      <c r="J9" s="36"/>
      <c r="K9" s="36"/>
      <c r="L9" s="36"/>
      <c r="M9" s="36"/>
      <c r="N9" s="36"/>
      <c r="O9" s="187"/>
      <c r="P9" s="222"/>
    </row>
    <row r="10" spans="1:16" s="30" customFormat="1" ht="14.25" customHeight="1">
      <c r="A10" s="492" t="s">
        <v>524</v>
      </c>
      <c r="B10" s="36">
        <v>1691292</v>
      </c>
      <c r="C10" s="187">
        <v>870984</v>
      </c>
      <c r="D10" s="36">
        <v>820308</v>
      </c>
      <c r="E10" s="36">
        <v>841016</v>
      </c>
      <c r="F10" s="36">
        <v>462045</v>
      </c>
      <c r="G10" s="36">
        <v>378971</v>
      </c>
      <c r="H10" s="37">
        <v>742794</v>
      </c>
      <c r="I10" s="187">
        <v>371025</v>
      </c>
      <c r="J10" s="36">
        <v>371769</v>
      </c>
      <c r="K10" s="36">
        <v>53444</v>
      </c>
      <c r="L10" s="36">
        <v>25958</v>
      </c>
      <c r="M10" s="36">
        <v>27486</v>
      </c>
      <c r="N10" s="36">
        <v>54038</v>
      </c>
      <c r="O10" s="187">
        <v>11956</v>
      </c>
      <c r="P10" s="222">
        <v>42082</v>
      </c>
    </row>
    <row r="11" spans="1:16" s="30" customFormat="1" ht="14.25" customHeight="1">
      <c r="A11" s="492" t="s">
        <v>525</v>
      </c>
      <c r="B11" s="36">
        <v>1732617</v>
      </c>
      <c r="C11" s="187">
        <v>890755</v>
      </c>
      <c r="D11" s="36">
        <v>841862</v>
      </c>
      <c r="E11" s="36">
        <v>855889</v>
      </c>
      <c r="F11" s="36">
        <v>469154</v>
      </c>
      <c r="G11" s="36">
        <v>386735</v>
      </c>
      <c r="H11" s="37">
        <v>761347</v>
      </c>
      <c r="I11" s="187">
        <v>381063</v>
      </c>
      <c r="J11" s="36">
        <v>380284</v>
      </c>
      <c r="K11" s="36">
        <v>58900</v>
      </c>
      <c r="L11" s="36">
        <v>28355</v>
      </c>
      <c r="M11" s="36">
        <v>30545</v>
      </c>
      <c r="N11" s="36">
        <v>56481</v>
      </c>
      <c r="O11" s="187">
        <v>12183</v>
      </c>
      <c r="P11" s="222">
        <v>44298</v>
      </c>
    </row>
    <row r="12" spans="1:16" s="30" customFormat="1" ht="14.25" customHeight="1">
      <c r="A12" s="492" t="s">
        <v>526</v>
      </c>
      <c r="B12" s="36">
        <v>1762963</v>
      </c>
      <c r="C12" s="36">
        <v>904916</v>
      </c>
      <c r="D12" s="36">
        <v>858047</v>
      </c>
      <c r="E12" s="36">
        <v>865177</v>
      </c>
      <c r="F12" s="36">
        <v>473068</v>
      </c>
      <c r="G12" s="36">
        <v>392109</v>
      </c>
      <c r="H12" s="37">
        <v>774443</v>
      </c>
      <c r="I12" s="36">
        <v>388608</v>
      </c>
      <c r="J12" s="36">
        <v>385835</v>
      </c>
      <c r="K12" s="36">
        <v>64709</v>
      </c>
      <c r="L12" s="36">
        <v>30901</v>
      </c>
      <c r="M12" s="36">
        <v>33808</v>
      </c>
      <c r="N12" s="36">
        <v>58634</v>
      </c>
      <c r="O12" s="36">
        <v>12339</v>
      </c>
      <c r="P12" s="222">
        <v>46295</v>
      </c>
    </row>
    <row r="13" spans="1:16" s="30" customFormat="1" ht="10.5" customHeight="1">
      <c r="A13" s="497"/>
      <c r="B13" s="36"/>
      <c r="C13" s="187"/>
      <c r="D13" s="36"/>
      <c r="E13" s="36"/>
      <c r="F13" s="36"/>
      <c r="G13" s="36"/>
      <c r="H13" s="37"/>
      <c r="I13" s="187"/>
      <c r="J13" s="36"/>
      <c r="K13" s="36"/>
      <c r="L13" s="36"/>
      <c r="M13" s="36"/>
      <c r="N13" s="36"/>
      <c r="O13" s="187"/>
      <c r="P13" s="222"/>
    </row>
    <row r="14" spans="1:16" s="30" customFormat="1" ht="14.25" customHeight="1">
      <c r="A14" s="492" t="s">
        <v>527</v>
      </c>
      <c r="B14" s="36">
        <v>1792603</v>
      </c>
      <c r="C14" s="36">
        <v>918152</v>
      </c>
      <c r="D14" s="36">
        <v>874451</v>
      </c>
      <c r="E14" s="36">
        <v>873835</v>
      </c>
      <c r="F14" s="36">
        <v>476317</v>
      </c>
      <c r="G14" s="36">
        <v>397518</v>
      </c>
      <c r="H14" s="37">
        <v>787133</v>
      </c>
      <c r="I14" s="36">
        <v>395892</v>
      </c>
      <c r="J14" s="36">
        <v>391241</v>
      </c>
      <c r="K14" s="36">
        <v>70862</v>
      </c>
      <c r="L14" s="36">
        <v>33436</v>
      </c>
      <c r="M14" s="36">
        <v>37426</v>
      </c>
      <c r="N14" s="36">
        <v>60773</v>
      </c>
      <c r="O14" s="36">
        <v>12507</v>
      </c>
      <c r="P14" s="222">
        <v>48266</v>
      </c>
    </row>
    <row r="15" spans="1:16" s="30" customFormat="1" ht="14.25" customHeight="1">
      <c r="A15" s="493" t="s">
        <v>39</v>
      </c>
      <c r="B15" s="36">
        <v>1822075</v>
      </c>
      <c r="C15" s="36">
        <v>932046</v>
      </c>
      <c r="D15" s="36">
        <v>890029</v>
      </c>
      <c r="E15" s="36">
        <v>882145</v>
      </c>
      <c r="F15" s="36">
        <v>479925</v>
      </c>
      <c r="G15" s="36">
        <v>402220</v>
      </c>
      <c r="H15" s="37">
        <v>800150</v>
      </c>
      <c r="I15" s="36">
        <v>403514</v>
      </c>
      <c r="J15" s="36">
        <v>396636</v>
      </c>
      <c r="K15" s="36">
        <v>76865</v>
      </c>
      <c r="L15" s="36">
        <v>35946</v>
      </c>
      <c r="M15" s="36">
        <v>40919</v>
      </c>
      <c r="N15" s="36">
        <v>62915</v>
      </c>
      <c r="O15" s="36">
        <v>12661</v>
      </c>
      <c r="P15" s="222">
        <v>50254</v>
      </c>
    </row>
    <row r="16" spans="1:16" s="30" customFormat="1" ht="14.25" customHeight="1">
      <c r="A16" s="650" t="s">
        <v>822</v>
      </c>
      <c r="B16" s="36">
        <v>1853029</v>
      </c>
      <c r="C16" s="36">
        <v>945959</v>
      </c>
      <c r="D16" s="36">
        <v>907070</v>
      </c>
      <c r="E16" s="36">
        <v>894352</v>
      </c>
      <c r="F16" s="36">
        <v>485579</v>
      </c>
      <c r="G16" s="36">
        <v>408773</v>
      </c>
      <c r="H16" s="37">
        <v>809028</v>
      </c>
      <c r="I16" s="36">
        <v>408119</v>
      </c>
      <c r="J16" s="36">
        <v>400909</v>
      </c>
      <c r="K16" s="36">
        <v>84312</v>
      </c>
      <c r="L16" s="36">
        <v>39341</v>
      </c>
      <c r="M16" s="36">
        <v>44971</v>
      </c>
      <c r="N16" s="36">
        <v>65337</v>
      </c>
      <c r="O16" s="36">
        <v>12920</v>
      </c>
      <c r="P16" s="222">
        <v>52417</v>
      </c>
    </row>
    <row r="17" spans="1:16" s="30" customFormat="1" ht="10.5" customHeight="1">
      <c r="A17" s="234"/>
      <c r="B17" s="36"/>
      <c r="C17" s="36"/>
      <c r="D17" s="36"/>
      <c r="E17" s="36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222"/>
    </row>
    <row r="18" spans="1:16" s="30" customFormat="1" ht="14.25" customHeight="1">
      <c r="A18" s="492" t="s">
        <v>823</v>
      </c>
      <c r="B18" s="36">
        <f>C18+D18</f>
        <v>1880316</v>
      </c>
      <c r="C18" s="187">
        <f>SUM(C19:C43)</f>
        <v>958212</v>
      </c>
      <c r="D18" s="187">
        <f>SUM(D19:D43)</f>
        <v>922104</v>
      </c>
      <c r="E18" s="36">
        <f>F18+G18</f>
        <v>902231</v>
      </c>
      <c r="F18" s="187">
        <f>SUM(F19:F43)</f>
        <v>489377</v>
      </c>
      <c r="G18" s="187">
        <f>SUM(G19:G43)</f>
        <v>412854</v>
      </c>
      <c r="H18" s="37">
        <f>I18+J18</f>
        <v>818331</v>
      </c>
      <c r="I18" s="187">
        <f>SUM(I19:I43)</f>
        <v>412933</v>
      </c>
      <c r="J18" s="187">
        <f>SUM(J19:J43)</f>
        <v>405398</v>
      </c>
      <c r="K18" s="36">
        <f>L18+M18</f>
        <v>91910</v>
      </c>
      <c r="L18" s="187">
        <f>SUM(L19:L43)</f>
        <v>42739</v>
      </c>
      <c r="M18" s="187">
        <f>SUM(M19:M43)</f>
        <v>49171</v>
      </c>
      <c r="N18" s="36">
        <f>O18+P18</f>
        <v>67844</v>
      </c>
      <c r="O18" s="187">
        <f>SUM(O19:O43)</f>
        <v>13163</v>
      </c>
      <c r="P18" s="224">
        <f>SUM(P19:P43)</f>
        <v>54681</v>
      </c>
    </row>
    <row r="19" spans="1:16" s="30" customFormat="1" ht="10.5" customHeight="1">
      <c r="A19" s="131"/>
      <c r="B19" s="36"/>
      <c r="C19" s="187"/>
      <c r="D19" s="36"/>
      <c r="E19" s="36"/>
      <c r="F19" s="36"/>
      <c r="G19" s="36"/>
      <c r="H19" s="37"/>
      <c r="I19" s="187"/>
      <c r="J19" s="36"/>
      <c r="K19" s="36"/>
      <c r="L19" s="36"/>
      <c r="M19" s="36"/>
      <c r="N19" s="36"/>
      <c r="O19" s="187"/>
      <c r="P19" s="222"/>
    </row>
    <row r="20" spans="1:16" s="30" customFormat="1" ht="14.25" customHeight="1">
      <c r="A20" s="494" t="s">
        <v>40</v>
      </c>
      <c r="B20" s="226">
        <f>C20+D20</f>
        <v>406910</v>
      </c>
      <c r="C20" s="226">
        <f aca="true" t="shared" si="0" ref="C20:D43">F20+I20+L20+O20</f>
        <v>212729</v>
      </c>
      <c r="D20" s="226">
        <f t="shared" si="0"/>
        <v>194181</v>
      </c>
      <c r="E20" s="36">
        <f aca="true" t="shared" si="1" ref="E20:E43">F20+G20</f>
        <v>406908</v>
      </c>
      <c r="F20" s="226">
        <v>212729</v>
      </c>
      <c r="G20" s="226">
        <v>194179</v>
      </c>
      <c r="H20" s="37">
        <f>I20+J20</f>
        <v>2</v>
      </c>
      <c r="I20" s="680">
        <v>0</v>
      </c>
      <c r="J20" s="495">
        <v>2</v>
      </c>
      <c r="K20" s="679">
        <f aca="true" t="shared" si="2" ref="K20:K43">L20+M20</f>
        <v>0</v>
      </c>
      <c r="L20" s="680">
        <v>0</v>
      </c>
      <c r="M20" s="680">
        <v>0</v>
      </c>
      <c r="N20" s="679">
        <f aca="true" t="shared" si="3" ref="N20:N43">O20+P20</f>
        <v>0</v>
      </c>
      <c r="O20" s="680">
        <v>0</v>
      </c>
      <c r="P20" s="681">
        <v>0</v>
      </c>
    </row>
    <row r="21" spans="1:16" s="30" customFormat="1" ht="14.25" customHeight="1">
      <c r="A21" s="219" t="s">
        <v>41</v>
      </c>
      <c r="B21" s="226">
        <f aca="true" t="shared" si="4" ref="B21:B43">C21+D21</f>
        <v>138861</v>
      </c>
      <c r="C21" s="226">
        <f t="shared" si="0"/>
        <v>72362</v>
      </c>
      <c r="D21" s="226">
        <f t="shared" si="0"/>
        <v>66499</v>
      </c>
      <c r="E21" s="36">
        <f t="shared" si="1"/>
        <v>138285</v>
      </c>
      <c r="F21" s="226">
        <v>72261</v>
      </c>
      <c r="G21" s="226">
        <v>66024</v>
      </c>
      <c r="H21" s="37">
        <f>I21+J21</f>
        <v>526</v>
      </c>
      <c r="I21" s="227">
        <v>93</v>
      </c>
      <c r="J21" s="226">
        <v>433</v>
      </c>
      <c r="K21" s="36">
        <f t="shared" si="2"/>
        <v>49</v>
      </c>
      <c r="L21" s="226">
        <v>8</v>
      </c>
      <c r="M21" s="226">
        <v>41</v>
      </c>
      <c r="N21" s="36">
        <f t="shared" si="3"/>
        <v>1</v>
      </c>
      <c r="O21" s="680">
        <v>0</v>
      </c>
      <c r="P21" s="496">
        <v>1</v>
      </c>
    </row>
    <row r="22" spans="1:16" s="30" customFormat="1" ht="14.25" customHeight="1">
      <c r="A22" s="219" t="s">
        <v>42</v>
      </c>
      <c r="B22" s="226">
        <f t="shared" si="4"/>
        <v>154811</v>
      </c>
      <c r="C22" s="226">
        <f t="shared" si="0"/>
        <v>79338</v>
      </c>
      <c r="D22" s="226">
        <f t="shared" si="0"/>
        <v>75473</v>
      </c>
      <c r="E22" s="36">
        <f t="shared" si="1"/>
        <v>143132</v>
      </c>
      <c r="F22" s="226">
        <v>76422</v>
      </c>
      <c r="G22" s="226">
        <v>66710</v>
      </c>
      <c r="H22" s="37">
        <f>I22+J22</f>
        <v>9996</v>
      </c>
      <c r="I22" s="227">
        <v>2537</v>
      </c>
      <c r="J22" s="226">
        <v>7459</v>
      </c>
      <c r="K22" s="36">
        <f t="shared" si="2"/>
        <v>1646</v>
      </c>
      <c r="L22" s="226">
        <v>376</v>
      </c>
      <c r="M22" s="226">
        <v>1270</v>
      </c>
      <c r="N22" s="36">
        <f t="shared" si="3"/>
        <v>37</v>
      </c>
      <c r="O22" s="227">
        <v>3</v>
      </c>
      <c r="P22" s="238">
        <v>34</v>
      </c>
    </row>
    <row r="23" spans="1:16" s="30" customFormat="1" ht="14.25" customHeight="1">
      <c r="A23" s="219" t="s">
        <v>43</v>
      </c>
      <c r="B23" s="226">
        <f t="shared" si="4"/>
        <v>164347</v>
      </c>
      <c r="C23" s="226">
        <f t="shared" si="0"/>
        <v>82345</v>
      </c>
      <c r="D23" s="226">
        <f t="shared" si="0"/>
        <v>82002</v>
      </c>
      <c r="E23" s="36">
        <f t="shared" si="1"/>
        <v>104269</v>
      </c>
      <c r="F23" s="226">
        <v>60577</v>
      </c>
      <c r="G23" s="226">
        <v>43692</v>
      </c>
      <c r="H23" s="37">
        <f>I23+J23</f>
        <v>53162</v>
      </c>
      <c r="I23" s="227">
        <v>19291</v>
      </c>
      <c r="J23" s="226">
        <v>33871</v>
      </c>
      <c r="K23" s="36">
        <f t="shared" si="2"/>
        <v>6732</v>
      </c>
      <c r="L23" s="226">
        <v>2455</v>
      </c>
      <c r="M23" s="226">
        <v>4277</v>
      </c>
      <c r="N23" s="36">
        <f t="shared" si="3"/>
        <v>184</v>
      </c>
      <c r="O23" s="227">
        <v>22</v>
      </c>
      <c r="P23" s="228">
        <v>162</v>
      </c>
    </row>
    <row r="24" spans="1:16" s="30" customFormat="1" ht="10.5" customHeight="1">
      <c r="A24" s="131"/>
      <c r="B24" s="226"/>
      <c r="C24" s="226"/>
      <c r="D24" s="226"/>
      <c r="E24" s="36"/>
      <c r="F24" s="226"/>
      <c r="G24" s="226"/>
      <c r="H24" s="37"/>
      <c r="I24" s="226"/>
      <c r="J24" s="226"/>
      <c r="K24" s="36"/>
      <c r="L24" s="226"/>
      <c r="M24" s="226"/>
      <c r="N24" s="36"/>
      <c r="O24" s="226"/>
      <c r="P24" s="228"/>
    </row>
    <row r="25" spans="1:16" s="30" customFormat="1" ht="14.25" customHeight="1">
      <c r="A25" s="219" t="s">
        <v>44</v>
      </c>
      <c r="B25" s="226">
        <f t="shared" si="4"/>
        <v>156210</v>
      </c>
      <c r="C25" s="226">
        <f t="shared" si="0"/>
        <v>77826</v>
      </c>
      <c r="D25" s="226">
        <f t="shared" si="0"/>
        <v>78384</v>
      </c>
      <c r="E25" s="36">
        <f t="shared" si="1"/>
        <v>46450</v>
      </c>
      <c r="F25" s="226">
        <v>29323</v>
      </c>
      <c r="G25" s="226">
        <v>17127</v>
      </c>
      <c r="H25" s="37">
        <v>100951</v>
      </c>
      <c r="I25" s="227">
        <v>43512</v>
      </c>
      <c r="J25" s="226">
        <v>53970</v>
      </c>
      <c r="K25" s="36">
        <f t="shared" si="2"/>
        <v>11777</v>
      </c>
      <c r="L25" s="226">
        <v>4925</v>
      </c>
      <c r="M25" s="226">
        <v>6852</v>
      </c>
      <c r="N25" s="36">
        <f t="shared" si="3"/>
        <v>501</v>
      </c>
      <c r="O25" s="227">
        <v>66</v>
      </c>
      <c r="P25" s="228">
        <v>435</v>
      </c>
    </row>
    <row r="26" spans="1:16" s="30" customFormat="1" ht="14.25" customHeight="1">
      <c r="A26" s="219" t="s">
        <v>45</v>
      </c>
      <c r="B26" s="226">
        <f t="shared" si="4"/>
        <v>165374</v>
      </c>
      <c r="C26" s="226">
        <f t="shared" si="0"/>
        <v>82400</v>
      </c>
      <c r="D26" s="226">
        <f t="shared" si="0"/>
        <v>82974</v>
      </c>
      <c r="E26" s="36">
        <f t="shared" si="1"/>
        <v>24761</v>
      </c>
      <c r="F26" s="226">
        <v>15041</v>
      </c>
      <c r="G26" s="226">
        <v>9720</v>
      </c>
      <c r="H26" s="37">
        <v>125511</v>
      </c>
      <c r="I26" s="227">
        <v>60130</v>
      </c>
      <c r="J26" s="226">
        <v>63593</v>
      </c>
      <c r="K26" s="36">
        <f t="shared" si="2"/>
        <v>15688</v>
      </c>
      <c r="L26" s="226">
        <v>7049</v>
      </c>
      <c r="M26" s="226">
        <v>8639</v>
      </c>
      <c r="N26" s="36">
        <f t="shared" si="3"/>
        <v>1202</v>
      </c>
      <c r="O26" s="227">
        <v>180</v>
      </c>
      <c r="P26" s="228">
        <v>1022</v>
      </c>
    </row>
    <row r="27" spans="1:16" s="30" customFormat="1" ht="14.25" customHeight="1">
      <c r="A27" s="219" t="s">
        <v>46</v>
      </c>
      <c r="B27" s="226">
        <f t="shared" si="4"/>
        <v>163678</v>
      </c>
      <c r="C27" s="226">
        <f t="shared" si="0"/>
        <v>81912</v>
      </c>
      <c r="D27" s="226">
        <f t="shared" si="0"/>
        <v>81766</v>
      </c>
      <c r="E27" s="36">
        <f t="shared" si="1"/>
        <v>14489</v>
      </c>
      <c r="F27" s="226">
        <v>8437</v>
      </c>
      <c r="G27" s="226">
        <v>6052</v>
      </c>
      <c r="H27" s="37">
        <v>128566</v>
      </c>
      <c r="I27" s="227">
        <v>65284</v>
      </c>
      <c r="J27" s="226">
        <v>64314</v>
      </c>
      <c r="K27" s="36">
        <f t="shared" si="2"/>
        <v>17198</v>
      </c>
      <c r="L27" s="226">
        <v>7873</v>
      </c>
      <c r="M27" s="226">
        <v>9325</v>
      </c>
      <c r="N27" s="36">
        <f t="shared" si="3"/>
        <v>2393</v>
      </c>
      <c r="O27" s="227">
        <v>318</v>
      </c>
      <c r="P27" s="228">
        <v>2075</v>
      </c>
    </row>
    <row r="28" spans="1:16" s="30" customFormat="1" ht="10.5" customHeight="1">
      <c r="A28" s="131"/>
      <c r="B28" s="226"/>
      <c r="C28" s="226"/>
      <c r="D28" s="226"/>
      <c r="E28" s="36"/>
      <c r="F28" s="226"/>
      <c r="G28" s="226"/>
      <c r="H28" s="37"/>
      <c r="I28" s="226"/>
      <c r="J28" s="226"/>
      <c r="K28" s="36"/>
      <c r="L28" s="226"/>
      <c r="M28" s="226"/>
      <c r="N28" s="36"/>
      <c r="O28" s="226"/>
      <c r="P28" s="228"/>
    </row>
    <row r="29" spans="1:16" s="30" customFormat="1" ht="14.25" customHeight="1">
      <c r="A29" s="219" t="s">
        <v>47</v>
      </c>
      <c r="B29" s="226">
        <f t="shared" si="4"/>
        <v>143081</v>
      </c>
      <c r="C29" s="226">
        <f t="shared" si="0"/>
        <v>71374</v>
      </c>
      <c r="D29" s="226">
        <f t="shared" si="0"/>
        <v>71707</v>
      </c>
      <c r="E29" s="36">
        <f t="shared" si="1"/>
        <v>8078</v>
      </c>
      <c r="F29" s="226">
        <v>4453</v>
      </c>
      <c r="G29" s="226">
        <v>3625</v>
      </c>
      <c r="H29" s="37">
        <v>113113</v>
      </c>
      <c r="I29" s="227">
        <v>59185</v>
      </c>
      <c r="J29" s="226">
        <v>56194</v>
      </c>
      <c r="K29" s="36">
        <f t="shared" si="2"/>
        <v>15559</v>
      </c>
      <c r="L29" s="226">
        <v>7204</v>
      </c>
      <c r="M29" s="226">
        <v>8355</v>
      </c>
      <c r="N29" s="36">
        <f t="shared" si="3"/>
        <v>4065</v>
      </c>
      <c r="O29" s="227">
        <v>532</v>
      </c>
      <c r="P29" s="228">
        <v>3533</v>
      </c>
    </row>
    <row r="30" spans="1:16" s="30" customFormat="1" ht="14.25" customHeight="1">
      <c r="A30" s="219" t="s">
        <v>48</v>
      </c>
      <c r="B30" s="226">
        <f t="shared" si="4"/>
        <v>118420</v>
      </c>
      <c r="C30" s="226">
        <f t="shared" si="0"/>
        <v>58025</v>
      </c>
      <c r="D30" s="226">
        <f t="shared" si="0"/>
        <v>60395</v>
      </c>
      <c r="E30" s="36">
        <f t="shared" si="1"/>
        <v>4731</v>
      </c>
      <c r="F30" s="226">
        <v>2333</v>
      </c>
      <c r="G30" s="226">
        <v>2398</v>
      </c>
      <c r="H30" s="37">
        <v>90124</v>
      </c>
      <c r="I30" s="227">
        <v>49415</v>
      </c>
      <c r="J30" s="226">
        <v>46649</v>
      </c>
      <c r="K30" s="36">
        <f t="shared" si="2"/>
        <v>11171</v>
      </c>
      <c r="L30" s="226">
        <v>5516</v>
      </c>
      <c r="M30" s="226">
        <v>5655</v>
      </c>
      <c r="N30" s="36">
        <f t="shared" si="3"/>
        <v>6454</v>
      </c>
      <c r="O30" s="227">
        <v>761</v>
      </c>
      <c r="P30" s="228">
        <v>5693</v>
      </c>
    </row>
    <row r="31" spans="1:16" s="30" customFormat="1" ht="14.25" customHeight="1">
      <c r="A31" s="219" t="s">
        <v>49</v>
      </c>
      <c r="B31" s="226">
        <f t="shared" si="4"/>
        <v>72631</v>
      </c>
      <c r="C31" s="226">
        <f t="shared" si="0"/>
        <v>34856</v>
      </c>
      <c r="D31" s="226">
        <f t="shared" si="0"/>
        <v>37775</v>
      </c>
      <c r="E31" s="36">
        <f t="shared" si="1"/>
        <v>2113</v>
      </c>
      <c r="F31" s="226">
        <v>1029</v>
      </c>
      <c r="G31" s="226">
        <v>1084</v>
      </c>
      <c r="H31" s="37">
        <v>52038</v>
      </c>
      <c r="I31" s="227">
        <v>30229</v>
      </c>
      <c r="J31" s="226">
        <v>28343</v>
      </c>
      <c r="K31" s="36">
        <f t="shared" si="2"/>
        <v>5275</v>
      </c>
      <c r="L31" s="226">
        <v>2881</v>
      </c>
      <c r="M31" s="226">
        <v>2394</v>
      </c>
      <c r="N31" s="36">
        <f t="shared" si="3"/>
        <v>6671</v>
      </c>
      <c r="O31" s="227">
        <v>717</v>
      </c>
      <c r="P31" s="228">
        <v>5954</v>
      </c>
    </row>
    <row r="32" spans="1:16" s="30" customFormat="1" ht="10.5" customHeight="1">
      <c r="A32" s="131"/>
      <c r="B32" s="226"/>
      <c r="C32" s="226"/>
      <c r="D32" s="226"/>
      <c r="E32" s="36"/>
      <c r="F32" s="226"/>
      <c r="G32" s="226"/>
      <c r="H32" s="37"/>
      <c r="I32" s="226"/>
      <c r="J32" s="226"/>
      <c r="K32" s="36"/>
      <c r="L32" s="226"/>
      <c r="M32" s="226"/>
      <c r="N32" s="36"/>
      <c r="O32" s="226"/>
      <c r="P32" s="228"/>
    </row>
    <row r="33" spans="1:16" s="30" customFormat="1" ht="14.25" customHeight="1">
      <c r="A33" s="219" t="s">
        <v>50</v>
      </c>
      <c r="B33" s="226">
        <f t="shared" si="4"/>
        <v>50742</v>
      </c>
      <c r="C33" s="226">
        <f t="shared" si="0"/>
        <v>23766</v>
      </c>
      <c r="D33" s="226">
        <f t="shared" si="0"/>
        <v>26976</v>
      </c>
      <c r="E33" s="36">
        <f t="shared" si="1"/>
        <v>1108</v>
      </c>
      <c r="F33" s="226">
        <v>585</v>
      </c>
      <c r="G33" s="226">
        <v>523</v>
      </c>
      <c r="H33" s="37">
        <v>41221</v>
      </c>
      <c r="I33" s="227">
        <v>20912</v>
      </c>
      <c r="J33" s="226">
        <v>19280</v>
      </c>
      <c r="K33" s="36">
        <f t="shared" si="2"/>
        <v>2383</v>
      </c>
      <c r="L33" s="226">
        <v>1324</v>
      </c>
      <c r="M33" s="226">
        <v>1059</v>
      </c>
      <c r="N33" s="36">
        <f t="shared" si="3"/>
        <v>7059</v>
      </c>
      <c r="O33" s="227">
        <v>945</v>
      </c>
      <c r="P33" s="228">
        <v>6114</v>
      </c>
    </row>
    <row r="34" spans="1:16" s="30" customFormat="1" ht="14.25" customHeight="1">
      <c r="A34" s="219" t="s">
        <v>51</v>
      </c>
      <c r="B34" s="226">
        <f t="shared" si="4"/>
        <v>42768</v>
      </c>
      <c r="C34" s="226">
        <f t="shared" si="0"/>
        <v>19593</v>
      </c>
      <c r="D34" s="226">
        <f t="shared" si="0"/>
        <v>23175</v>
      </c>
      <c r="E34" s="36">
        <f t="shared" si="1"/>
        <v>973</v>
      </c>
      <c r="F34" s="226">
        <v>494</v>
      </c>
      <c r="G34" s="226">
        <v>479</v>
      </c>
      <c r="H34" s="37">
        <v>30398</v>
      </c>
      <c r="I34" s="227">
        <v>16928</v>
      </c>
      <c r="J34" s="226">
        <v>15017</v>
      </c>
      <c r="K34" s="36">
        <f t="shared" si="2"/>
        <v>1383</v>
      </c>
      <c r="L34" s="226">
        <v>808</v>
      </c>
      <c r="M34" s="226">
        <v>575</v>
      </c>
      <c r="N34" s="36">
        <f t="shared" si="3"/>
        <v>8467</v>
      </c>
      <c r="O34" s="227">
        <v>1363</v>
      </c>
      <c r="P34" s="228">
        <v>7104</v>
      </c>
    </row>
    <row r="35" spans="1:16" s="30" customFormat="1" ht="14.25" customHeight="1">
      <c r="A35" s="219" t="s">
        <v>52</v>
      </c>
      <c r="B35" s="226">
        <f t="shared" si="4"/>
        <v>35782</v>
      </c>
      <c r="C35" s="226">
        <f t="shared" si="0"/>
        <v>19547</v>
      </c>
      <c r="D35" s="226">
        <f t="shared" si="0"/>
        <v>16235</v>
      </c>
      <c r="E35" s="36">
        <f t="shared" si="1"/>
        <v>1172</v>
      </c>
      <c r="F35" s="226">
        <v>810</v>
      </c>
      <c r="G35" s="226">
        <v>362</v>
      </c>
      <c r="H35" s="37">
        <v>26763</v>
      </c>
      <c r="I35" s="227">
        <v>16098</v>
      </c>
      <c r="J35" s="226">
        <v>8782</v>
      </c>
      <c r="K35" s="36">
        <f t="shared" si="2"/>
        <v>1013</v>
      </c>
      <c r="L35" s="226">
        <v>702</v>
      </c>
      <c r="M35" s="226">
        <v>311</v>
      </c>
      <c r="N35" s="36">
        <f t="shared" si="3"/>
        <v>8717</v>
      </c>
      <c r="O35" s="227">
        <v>1937</v>
      </c>
      <c r="P35" s="228">
        <v>6780</v>
      </c>
    </row>
    <row r="36" spans="1:16" s="30" customFormat="1" ht="10.5" customHeight="1">
      <c r="A36" s="131"/>
      <c r="B36" s="226"/>
      <c r="C36" s="226"/>
      <c r="D36" s="226"/>
      <c r="E36" s="36"/>
      <c r="F36" s="226"/>
      <c r="G36" s="226"/>
      <c r="H36" s="37"/>
      <c r="I36" s="227"/>
      <c r="J36" s="226"/>
      <c r="K36" s="36"/>
      <c r="L36" s="226"/>
      <c r="M36" s="226"/>
      <c r="N36" s="36"/>
      <c r="O36" s="227"/>
      <c r="P36" s="228"/>
    </row>
    <row r="37" spans="1:16" s="30" customFormat="1" ht="14.25" customHeight="1">
      <c r="A37" s="219" t="s">
        <v>53</v>
      </c>
      <c r="B37" s="226">
        <f t="shared" si="4"/>
        <v>36649</v>
      </c>
      <c r="C37" s="226">
        <f t="shared" si="0"/>
        <v>24406</v>
      </c>
      <c r="D37" s="226">
        <f t="shared" si="0"/>
        <v>12243</v>
      </c>
      <c r="E37" s="36">
        <f t="shared" si="1"/>
        <v>2360</v>
      </c>
      <c r="F37" s="226">
        <v>2009</v>
      </c>
      <c r="G37" s="226">
        <v>351</v>
      </c>
      <c r="H37" s="37">
        <v>8323</v>
      </c>
      <c r="I37" s="227">
        <v>18790</v>
      </c>
      <c r="J37" s="226">
        <v>4964</v>
      </c>
      <c r="K37" s="36">
        <f t="shared" si="2"/>
        <v>1215</v>
      </c>
      <c r="L37" s="226">
        <v>987</v>
      </c>
      <c r="M37" s="226">
        <v>228</v>
      </c>
      <c r="N37" s="36">
        <f t="shared" si="3"/>
        <v>9320</v>
      </c>
      <c r="O37" s="227">
        <v>2620</v>
      </c>
      <c r="P37" s="228">
        <v>6700</v>
      </c>
    </row>
    <row r="38" spans="1:16" s="30" customFormat="1" ht="14.25" customHeight="1">
      <c r="A38" s="219" t="s">
        <v>54</v>
      </c>
      <c r="B38" s="226">
        <f t="shared" si="4"/>
        <v>19409</v>
      </c>
      <c r="C38" s="226">
        <f t="shared" si="0"/>
        <v>12060</v>
      </c>
      <c r="D38" s="226">
        <f t="shared" si="0"/>
        <v>7349</v>
      </c>
      <c r="E38" s="36">
        <f t="shared" si="1"/>
        <v>2089</v>
      </c>
      <c r="F38" s="226">
        <v>1794</v>
      </c>
      <c r="G38" s="226">
        <v>295</v>
      </c>
      <c r="H38" s="37">
        <v>8323</v>
      </c>
      <c r="I38" s="227">
        <v>7790</v>
      </c>
      <c r="J38" s="226">
        <v>1879</v>
      </c>
      <c r="K38" s="36">
        <f t="shared" si="2"/>
        <v>589</v>
      </c>
      <c r="L38" s="226">
        <v>473</v>
      </c>
      <c r="M38" s="226">
        <v>116</v>
      </c>
      <c r="N38" s="36">
        <f t="shared" si="3"/>
        <v>7062</v>
      </c>
      <c r="O38" s="227">
        <v>2003</v>
      </c>
      <c r="P38" s="228">
        <v>5059</v>
      </c>
    </row>
    <row r="39" spans="1:16" s="30" customFormat="1" ht="14.25" customHeight="1">
      <c r="A39" s="219" t="s">
        <v>55</v>
      </c>
      <c r="B39" s="226">
        <f t="shared" si="4"/>
        <v>7495</v>
      </c>
      <c r="C39" s="226">
        <f t="shared" si="0"/>
        <v>4080</v>
      </c>
      <c r="D39" s="226">
        <f t="shared" si="0"/>
        <v>3415</v>
      </c>
      <c r="E39" s="36">
        <f t="shared" si="1"/>
        <v>849</v>
      </c>
      <c r="F39" s="226">
        <v>710</v>
      </c>
      <c r="G39" s="226">
        <v>139</v>
      </c>
      <c r="H39" s="37">
        <v>2327</v>
      </c>
      <c r="I39" s="227">
        <v>2125</v>
      </c>
      <c r="J39" s="226">
        <v>510</v>
      </c>
      <c r="K39" s="36">
        <f t="shared" si="2"/>
        <v>185</v>
      </c>
      <c r="L39" s="226">
        <v>128</v>
      </c>
      <c r="M39" s="226">
        <v>57</v>
      </c>
      <c r="N39" s="36">
        <f t="shared" si="3"/>
        <v>3826</v>
      </c>
      <c r="O39" s="227">
        <v>1117</v>
      </c>
      <c r="P39" s="228">
        <v>2709</v>
      </c>
    </row>
    <row r="40" spans="1:16" s="30" customFormat="1" ht="10.5" customHeight="1">
      <c r="A40" s="131"/>
      <c r="B40" s="226"/>
      <c r="C40" s="226"/>
      <c r="D40" s="226"/>
      <c r="E40" s="36"/>
      <c r="F40" s="226"/>
      <c r="G40" s="226"/>
      <c r="H40" s="37"/>
      <c r="I40" s="227"/>
      <c r="J40" s="226"/>
      <c r="K40" s="36"/>
      <c r="L40" s="226"/>
      <c r="M40" s="226"/>
      <c r="N40" s="36"/>
      <c r="O40" s="227"/>
      <c r="P40" s="228"/>
    </row>
    <row r="41" spans="1:16" s="30" customFormat="1" ht="14.25" customHeight="1">
      <c r="A41" s="219" t="s">
        <v>56</v>
      </c>
      <c r="B41" s="226">
        <f t="shared" si="4"/>
        <v>2585</v>
      </c>
      <c r="C41" s="226">
        <f t="shared" si="0"/>
        <v>1359</v>
      </c>
      <c r="D41" s="226">
        <f t="shared" si="0"/>
        <v>1226</v>
      </c>
      <c r="E41" s="36">
        <f t="shared" si="1"/>
        <v>404</v>
      </c>
      <c r="F41" s="226">
        <v>331</v>
      </c>
      <c r="G41" s="226">
        <v>73</v>
      </c>
      <c r="H41" s="37">
        <v>591</v>
      </c>
      <c r="I41" s="227">
        <v>540</v>
      </c>
      <c r="J41" s="226">
        <v>110</v>
      </c>
      <c r="K41" s="36">
        <f t="shared" si="2"/>
        <v>40</v>
      </c>
      <c r="L41" s="226">
        <v>26</v>
      </c>
      <c r="M41" s="226">
        <v>14</v>
      </c>
      <c r="N41" s="36">
        <f t="shared" si="3"/>
        <v>1491</v>
      </c>
      <c r="O41" s="227">
        <v>462</v>
      </c>
      <c r="P41" s="228">
        <v>1029</v>
      </c>
    </row>
    <row r="42" spans="1:16" s="30" customFormat="1" ht="14.25" customHeight="1">
      <c r="A42" s="219" t="s">
        <v>57</v>
      </c>
      <c r="B42" s="226">
        <f t="shared" si="4"/>
        <v>474</v>
      </c>
      <c r="C42" s="226">
        <f t="shared" si="0"/>
        <v>200</v>
      </c>
      <c r="D42" s="226">
        <f t="shared" si="0"/>
        <v>274</v>
      </c>
      <c r="E42" s="36">
        <f t="shared" si="1"/>
        <v>54</v>
      </c>
      <c r="F42" s="226">
        <v>36</v>
      </c>
      <c r="G42" s="226">
        <v>18</v>
      </c>
      <c r="H42" s="37">
        <v>79</v>
      </c>
      <c r="I42" s="227">
        <v>62</v>
      </c>
      <c r="J42" s="226">
        <v>25</v>
      </c>
      <c r="K42" s="36">
        <f t="shared" si="2"/>
        <v>4</v>
      </c>
      <c r="L42" s="226">
        <v>2</v>
      </c>
      <c r="M42" s="226">
        <v>2</v>
      </c>
      <c r="N42" s="36">
        <f t="shared" si="3"/>
        <v>329</v>
      </c>
      <c r="O42" s="227">
        <v>100</v>
      </c>
      <c r="P42" s="228">
        <v>229</v>
      </c>
    </row>
    <row r="43" spans="1:16" s="30" customFormat="1" ht="14.25" customHeight="1" thickBot="1">
      <c r="A43" s="125" t="s">
        <v>508</v>
      </c>
      <c r="B43" s="499">
        <f t="shared" si="4"/>
        <v>89</v>
      </c>
      <c r="C43" s="229">
        <f t="shared" si="0"/>
        <v>34</v>
      </c>
      <c r="D43" s="229">
        <f t="shared" si="0"/>
        <v>55</v>
      </c>
      <c r="E43" s="230">
        <f t="shared" si="1"/>
        <v>6</v>
      </c>
      <c r="F43" s="229">
        <v>3</v>
      </c>
      <c r="G43" s="229">
        <v>3</v>
      </c>
      <c r="H43" s="231">
        <v>15</v>
      </c>
      <c r="I43" s="232">
        <v>12</v>
      </c>
      <c r="J43" s="229">
        <v>3</v>
      </c>
      <c r="K43" s="231">
        <f t="shared" si="2"/>
        <v>3</v>
      </c>
      <c r="L43" s="232">
        <v>2</v>
      </c>
      <c r="M43" s="232">
        <v>1</v>
      </c>
      <c r="N43" s="230">
        <f t="shared" si="3"/>
        <v>65</v>
      </c>
      <c r="O43" s="232">
        <v>17</v>
      </c>
      <c r="P43" s="233">
        <v>48</v>
      </c>
    </row>
    <row r="44" spans="1:16" s="30" customFormat="1" ht="12" customHeight="1">
      <c r="A44" s="60" t="s">
        <v>60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218"/>
    </row>
    <row r="45" spans="1:16" s="30" customFormat="1" ht="12" customHeight="1">
      <c r="A45" s="60" t="s">
        <v>61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218"/>
    </row>
    <row r="46" spans="1:16" s="30" customFormat="1" ht="12" customHeight="1">
      <c r="A46" s="60" t="s">
        <v>62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18"/>
    </row>
  </sheetData>
  <mergeCells count="2">
    <mergeCell ref="A2:H2"/>
    <mergeCell ref="I2:P2"/>
  </mergeCells>
  <printOptions/>
  <pageMargins left="1.1811023622047245" right="1.1811023622047245" top="1.5748031496062993" bottom="1.5748031496062993" header="0.5118110236220472" footer="0.9055118110236221"/>
  <pageSetup firstPageNumber="6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="120" zoomScaleNormal="120" workbookViewId="0" topLeftCell="G4">
      <selection activeCell="B12" sqref="B12"/>
    </sheetView>
  </sheetViews>
  <sheetFormatPr defaultColWidth="9.00390625" defaultRowHeight="21.75" customHeight="1"/>
  <cols>
    <col min="1" max="1" width="21.625" style="3" customWidth="1"/>
    <col min="2" max="5" width="7.625" style="5" customWidth="1"/>
    <col min="6" max="6" width="7.625" style="239" customWidth="1"/>
    <col min="7" max="7" width="7.625" style="1" customWidth="1"/>
    <col min="8" max="8" width="7.625" style="240" customWidth="1"/>
    <col min="9" max="14" width="9.375" style="5" customWidth="1"/>
    <col min="15" max="15" width="9.375" style="239" customWidth="1"/>
    <col min="16" max="16" width="9.375" style="241" customWidth="1"/>
    <col min="17" max="16384" width="10.625" style="1" customWidth="1"/>
  </cols>
  <sheetData>
    <row r="1" spans="1:16" s="44" customFormat="1" ht="18.75" customHeight="1">
      <c r="A1" s="60" t="s">
        <v>528</v>
      </c>
      <c r="B1" s="45"/>
      <c r="C1" s="45"/>
      <c r="D1" s="45"/>
      <c r="E1" s="45"/>
      <c r="F1" s="184"/>
      <c r="G1" s="45"/>
      <c r="H1" s="220"/>
      <c r="I1" s="45"/>
      <c r="J1" s="45"/>
      <c r="K1" s="45"/>
      <c r="L1" s="45"/>
      <c r="M1" s="45"/>
      <c r="N1" s="45"/>
      <c r="O1" s="184"/>
      <c r="P1" s="321" t="s">
        <v>503</v>
      </c>
    </row>
    <row r="2" spans="1:16" s="48" customFormat="1" ht="18.75" customHeight="1">
      <c r="A2" s="725" t="s">
        <v>64</v>
      </c>
      <c r="B2" s="719"/>
      <c r="C2" s="719"/>
      <c r="D2" s="719"/>
      <c r="E2" s="719"/>
      <c r="F2" s="719"/>
      <c r="G2" s="719"/>
      <c r="H2" s="719"/>
      <c r="I2" s="719" t="s">
        <v>65</v>
      </c>
      <c r="J2" s="719"/>
      <c r="K2" s="719"/>
      <c r="L2" s="719"/>
      <c r="M2" s="719"/>
      <c r="N2" s="719"/>
      <c r="O2" s="719"/>
      <c r="P2" s="719"/>
    </row>
    <row r="3" spans="1:16" s="30" customFormat="1" ht="18.75" customHeight="1" thickBot="1">
      <c r="A3" s="24"/>
      <c r="B3" s="27"/>
      <c r="C3" s="27"/>
      <c r="D3" s="27"/>
      <c r="E3" s="27"/>
      <c r="F3" s="176"/>
      <c r="G3" s="27"/>
      <c r="H3" s="215" t="s">
        <v>529</v>
      </c>
      <c r="I3" s="27"/>
      <c r="J3" s="27"/>
      <c r="K3" s="27"/>
      <c r="L3" s="27"/>
      <c r="M3" s="27"/>
      <c r="N3" s="27"/>
      <c r="O3" s="176"/>
      <c r="P3" s="235" t="s">
        <v>513</v>
      </c>
    </row>
    <row r="4" spans="1:16" s="30" customFormat="1" ht="36" customHeight="1">
      <c r="A4" s="500" t="s">
        <v>531</v>
      </c>
      <c r="B4" s="484" t="s">
        <v>514</v>
      </c>
      <c r="C4" s="216"/>
      <c r="D4" s="217"/>
      <c r="E4" s="484" t="s">
        <v>515</v>
      </c>
      <c r="F4" s="216"/>
      <c r="G4" s="217"/>
      <c r="H4" s="485" t="s">
        <v>506</v>
      </c>
      <c r="I4" s="486" t="s">
        <v>510</v>
      </c>
      <c r="J4" s="236" t="s">
        <v>511</v>
      </c>
      <c r="K4" s="484" t="s">
        <v>516</v>
      </c>
      <c r="L4" s="216"/>
      <c r="M4" s="217"/>
      <c r="N4" s="484" t="s">
        <v>517</v>
      </c>
      <c r="O4" s="216"/>
      <c r="P4" s="242"/>
    </row>
    <row r="5" spans="1:16" s="30" customFormat="1" ht="36" customHeight="1" thickBot="1">
      <c r="A5" s="251" t="s">
        <v>530</v>
      </c>
      <c r="B5" s="487" t="s">
        <v>518</v>
      </c>
      <c r="C5" s="488" t="s">
        <v>519</v>
      </c>
      <c r="D5" s="488" t="s">
        <v>520</v>
      </c>
      <c r="E5" s="487" t="s">
        <v>518</v>
      </c>
      <c r="F5" s="488" t="s">
        <v>519</v>
      </c>
      <c r="G5" s="488" t="s">
        <v>520</v>
      </c>
      <c r="H5" s="489" t="s">
        <v>518</v>
      </c>
      <c r="I5" s="490" t="s">
        <v>519</v>
      </c>
      <c r="J5" s="488" t="s">
        <v>520</v>
      </c>
      <c r="K5" s="487" t="s">
        <v>518</v>
      </c>
      <c r="L5" s="488" t="s">
        <v>519</v>
      </c>
      <c r="M5" s="488" t="s">
        <v>520</v>
      </c>
      <c r="N5" s="487" t="s">
        <v>518</v>
      </c>
      <c r="O5" s="488" t="s">
        <v>519</v>
      </c>
      <c r="P5" s="491" t="s">
        <v>520</v>
      </c>
    </row>
    <row r="6" spans="1:16" s="30" customFormat="1" ht="28.5" customHeight="1">
      <c r="A6" s="501" t="s">
        <v>815</v>
      </c>
      <c r="B6" s="36">
        <f>SUM(B8:B24)</f>
        <v>1880316</v>
      </c>
      <c r="C6" s="36">
        <f aca="true" t="shared" si="0" ref="C6:P6">SUM(C8:C24)</f>
        <v>958212</v>
      </c>
      <c r="D6" s="36">
        <f t="shared" si="0"/>
        <v>922104</v>
      </c>
      <c r="E6" s="36">
        <f t="shared" si="0"/>
        <v>902231</v>
      </c>
      <c r="F6" s="36">
        <f>SUM(F8:F24)</f>
        <v>489377</v>
      </c>
      <c r="G6" s="36">
        <f t="shared" si="0"/>
        <v>412854</v>
      </c>
      <c r="H6" s="37">
        <f t="shared" si="0"/>
        <v>818331</v>
      </c>
      <c r="I6" s="36">
        <f t="shared" si="0"/>
        <v>412933</v>
      </c>
      <c r="J6" s="36">
        <f t="shared" si="0"/>
        <v>405398</v>
      </c>
      <c r="K6" s="36">
        <f t="shared" si="0"/>
        <v>91910</v>
      </c>
      <c r="L6" s="36">
        <f t="shared" si="0"/>
        <v>42739</v>
      </c>
      <c r="M6" s="36">
        <f t="shared" si="0"/>
        <v>49171</v>
      </c>
      <c r="N6" s="36">
        <f t="shared" si="0"/>
        <v>67844</v>
      </c>
      <c r="O6" s="36">
        <f t="shared" si="0"/>
        <v>13163</v>
      </c>
      <c r="P6" s="243">
        <f t="shared" si="0"/>
        <v>54681</v>
      </c>
    </row>
    <row r="7" spans="1:16" s="30" customFormat="1" ht="18.75" customHeight="1">
      <c r="A7" s="244"/>
      <c r="B7" s="36"/>
      <c r="C7" s="36"/>
      <c r="D7" s="36"/>
      <c r="E7" s="36"/>
      <c r="F7" s="36"/>
      <c r="G7" s="36"/>
      <c r="H7" s="245"/>
      <c r="I7" s="221"/>
      <c r="J7" s="221"/>
      <c r="K7" s="221"/>
      <c r="L7" s="221"/>
      <c r="M7" s="221"/>
      <c r="N7" s="221"/>
      <c r="O7" s="221"/>
      <c r="P7" s="223"/>
    </row>
    <row r="8" spans="1:16" s="30" customFormat="1" ht="28.5" customHeight="1">
      <c r="A8" s="363" t="s">
        <v>729</v>
      </c>
      <c r="B8" s="36">
        <f>E8+H8+K8+N8</f>
        <v>377345</v>
      </c>
      <c r="C8" s="36">
        <f>F8+I8+L8+O8</f>
        <v>186144</v>
      </c>
      <c r="D8" s="36">
        <f>G8+J8+M8+P8</f>
        <v>191201</v>
      </c>
      <c r="E8" s="36">
        <f>SUM(F8:G8)</f>
        <v>184896</v>
      </c>
      <c r="F8" s="36">
        <v>97613</v>
      </c>
      <c r="G8" s="36">
        <v>87283</v>
      </c>
      <c r="H8" s="245">
        <f>SUM(I8:J8)</f>
        <v>159646</v>
      </c>
      <c r="I8" s="221">
        <v>77744</v>
      </c>
      <c r="J8" s="221">
        <v>81902</v>
      </c>
      <c r="K8" s="221">
        <f>SUM(L8:M8)</f>
        <v>21297</v>
      </c>
      <c r="L8" s="221">
        <v>8754</v>
      </c>
      <c r="M8" s="221">
        <v>12543</v>
      </c>
      <c r="N8" s="221">
        <f>SUM(O8:P8)</f>
        <v>11506</v>
      </c>
      <c r="O8" s="221">
        <v>2033</v>
      </c>
      <c r="P8" s="223">
        <v>9473</v>
      </c>
    </row>
    <row r="9" spans="1:16" s="30" customFormat="1" ht="18.75" customHeight="1">
      <c r="A9" s="40"/>
      <c r="B9" s="36"/>
      <c r="C9" s="36"/>
      <c r="D9" s="36"/>
      <c r="E9" s="36"/>
      <c r="F9" s="36"/>
      <c r="G9" s="36"/>
      <c r="H9" s="245"/>
      <c r="I9" s="221"/>
      <c r="J9" s="221"/>
      <c r="K9" s="221"/>
      <c r="L9" s="221"/>
      <c r="M9" s="221"/>
      <c r="N9" s="221"/>
      <c r="O9" s="221"/>
      <c r="P9" s="223"/>
    </row>
    <row r="10" spans="1:16" s="30" customFormat="1" ht="28.5" customHeight="1">
      <c r="A10" s="363" t="s">
        <v>730</v>
      </c>
      <c r="B10" s="36">
        <f aca="true" t="shared" si="1" ref="B10:D24">E10+H10+K10+N10</f>
        <v>350981</v>
      </c>
      <c r="C10" s="36">
        <f t="shared" si="1"/>
        <v>177420</v>
      </c>
      <c r="D10" s="36">
        <f t="shared" si="1"/>
        <v>173561</v>
      </c>
      <c r="E10" s="36">
        <f aca="true" t="shared" si="2" ref="E10:E24">SUM(F10:G10)</f>
        <v>167535</v>
      </c>
      <c r="F10" s="36">
        <v>90611</v>
      </c>
      <c r="G10" s="36">
        <v>76924</v>
      </c>
      <c r="H10" s="245">
        <f aca="true" t="shared" si="3" ref="H10:H24">SUM(I10:J10)</f>
        <v>153016</v>
      </c>
      <c r="I10" s="221">
        <v>76528</v>
      </c>
      <c r="J10" s="221">
        <v>76488</v>
      </c>
      <c r="K10" s="221">
        <f aca="true" t="shared" si="4" ref="K10:K24">SUM(L10:M10)</f>
        <v>17548</v>
      </c>
      <c r="L10" s="221">
        <v>7931</v>
      </c>
      <c r="M10" s="221">
        <v>9617</v>
      </c>
      <c r="N10" s="221">
        <f aca="true" t="shared" si="5" ref="N10:N24">SUM(O10:P10)</f>
        <v>12882</v>
      </c>
      <c r="O10" s="221">
        <v>2350</v>
      </c>
      <c r="P10" s="223">
        <v>10532</v>
      </c>
    </row>
    <row r="11" spans="1:16" s="30" customFormat="1" ht="28.5" customHeight="1">
      <c r="A11" s="363" t="s">
        <v>731</v>
      </c>
      <c r="B11" s="36">
        <f t="shared" si="1"/>
        <v>198375</v>
      </c>
      <c r="C11" s="36">
        <f t="shared" si="1"/>
        <v>100817</v>
      </c>
      <c r="D11" s="36">
        <f t="shared" si="1"/>
        <v>97558</v>
      </c>
      <c r="E11" s="36">
        <f t="shared" si="2"/>
        <v>98004</v>
      </c>
      <c r="F11" s="36">
        <v>53446</v>
      </c>
      <c r="G11" s="36">
        <v>44558</v>
      </c>
      <c r="H11" s="245">
        <f t="shared" si="3"/>
        <v>84517</v>
      </c>
      <c r="I11" s="221">
        <v>41766</v>
      </c>
      <c r="J11" s="221">
        <v>42751</v>
      </c>
      <c r="K11" s="221">
        <f t="shared" si="4"/>
        <v>9430</v>
      </c>
      <c r="L11" s="221">
        <v>4382</v>
      </c>
      <c r="M11" s="221">
        <v>5048</v>
      </c>
      <c r="N11" s="221">
        <f t="shared" si="5"/>
        <v>6424</v>
      </c>
      <c r="O11" s="221">
        <v>1223</v>
      </c>
      <c r="P11" s="223">
        <v>5201</v>
      </c>
    </row>
    <row r="12" spans="1:16" s="30" customFormat="1" ht="28.5" customHeight="1">
      <c r="A12" s="363" t="s">
        <v>732</v>
      </c>
      <c r="B12" s="36">
        <f t="shared" si="1"/>
        <v>170695</v>
      </c>
      <c r="C12" s="36">
        <f t="shared" si="1"/>
        <v>88432</v>
      </c>
      <c r="D12" s="36">
        <f t="shared" si="1"/>
        <v>82263</v>
      </c>
      <c r="E12" s="36">
        <f t="shared" si="2"/>
        <v>83414</v>
      </c>
      <c r="F12" s="36">
        <v>46403</v>
      </c>
      <c r="G12" s="36">
        <v>37011</v>
      </c>
      <c r="H12" s="245">
        <f t="shared" si="3"/>
        <v>72789</v>
      </c>
      <c r="I12" s="221">
        <v>36863</v>
      </c>
      <c r="J12" s="221">
        <v>35926</v>
      </c>
      <c r="K12" s="221">
        <f t="shared" si="4"/>
        <v>8335</v>
      </c>
      <c r="L12" s="221">
        <v>4040</v>
      </c>
      <c r="M12" s="221">
        <v>4295</v>
      </c>
      <c r="N12" s="221">
        <f t="shared" si="5"/>
        <v>6157</v>
      </c>
      <c r="O12" s="221">
        <v>1126</v>
      </c>
      <c r="P12" s="223">
        <v>5031</v>
      </c>
    </row>
    <row r="13" spans="1:16" s="30" customFormat="1" ht="18.75" customHeight="1">
      <c r="A13" s="40"/>
      <c r="B13" s="36"/>
      <c r="C13" s="36"/>
      <c r="D13" s="36"/>
      <c r="E13" s="36"/>
      <c r="F13" s="36"/>
      <c r="G13" s="36"/>
      <c r="H13" s="245"/>
      <c r="I13" s="221"/>
      <c r="J13" s="221"/>
      <c r="K13" s="221"/>
      <c r="L13" s="221"/>
      <c r="M13" s="221"/>
      <c r="N13" s="221"/>
      <c r="O13" s="221"/>
      <c r="P13" s="223"/>
    </row>
    <row r="14" spans="1:16" s="30" customFormat="1" ht="28.5" customHeight="1">
      <c r="A14" s="363" t="s">
        <v>733</v>
      </c>
      <c r="B14" s="36">
        <f t="shared" si="1"/>
        <v>87591</v>
      </c>
      <c r="C14" s="36">
        <f t="shared" si="1"/>
        <v>45684</v>
      </c>
      <c r="D14" s="36">
        <f t="shared" si="1"/>
        <v>41907</v>
      </c>
      <c r="E14" s="36">
        <f t="shared" si="2"/>
        <v>41254</v>
      </c>
      <c r="F14" s="36">
        <v>22858</v>
      </c>
      <c r="G14" s="36">
        <v>18396</v>
      </c>
      <c r="H14" s="245">
        <f t="shared" si="3"/>
        <v>38239</v>
      </c>
      <c r="I14" s="221">
        <v>19970</v>
      </c>
      <c r="J14" s="221">
        <v>18269</v>
      </c>
      <c r="K14" s="221">
        <f t="shared" si="4"/>
        <v>3850</v>
      </c>
      <c r="L14" s="221">
        <v>2043</v>
      </c>
      <c r="M14" s="221">
        <v>1807</v>
      </c>
      <c r="N14" s="221">
        <f t="shared" si="5"/>
        <v>4248</v>
      </c>
      <c r="O14" s="221">
        <v>813</v>
      </c>
      <c r="P14" s="223">
        <v>3435</v>
      </c>
    </row>
    <row r="15" spans="1:16" s="30" customFormat="1" ht="28.5" customHeight="1">
      <c r="A15" s="363" t="s">
        <v>734</v>
      </c>
      <c r="B15" s="36">
        <f t="shared" si="1"/>
        <v>138258</v>
      </c>
      <c r="C15" s="36">
        <f t="shared" si="1"/>
        <v>70883</v>
      </c>
      <c r="D15" s="36">
        <f t="shared" si="1"/>
        <v>67375</v>
      </c>
      <c r="E15" s="36">
        <f t="shared" si="2"/>
        <v>65799</v>
      </c>
      <c r="F15" s="36">
        <v>35851</v>
      </c>
      <c r="G15" s="36">
        <v>29948</v>
      </c>
      <c r="H15" s="245">
        <f t="shared" si="3"/>
        <v>61326</v>
      </c>
      <c r="I15" s="221">
        <v>31043</v>
      </c>
      <c r="J15" s="221">
        <v>30283</v>
      </c>
      <c r="K15" s="221">
        <f t="shared" si="4"/>
        <v>6274</v>
      </c>
      <c r="L15" s="221">
        <v>2972</v>
      </c>
      <c r="M15" s="221">
        <v>3302</v>
      </c>
      <c r="N15" s="221">
        <f t="shared" si="5"/>
        <v>4859</v>
      </c>
      <c r="O15" s="221">
        <v>1017</v>
      </c>
      <c r="P15" s="223">
        <v>3842</v>
      </c>
    </row>
    <row r="16" spans="1:16" s="30" customFormat="1" ht="28.5" customHeight="1">
      <c r="A16" s="363" t="s">
        <v>735</v>
      </c>
      <c r="B16" s="36">
        <f t="shared" si="1"/>
        <v>122947</v>
      </c>
      <c r="C16" s="36">
        <f t="shared" si="1"/>
        <v>62325</v>
      </c>
      <c r="D16" s="36">
        <f t="shared" si="1"/>
        <v>60622</v>
      </c>
      <c r="E16" s="36">
        <f t="shared" si="2"/>
        <v>58748</v>
      </c>
      <c r="F16" s="36">
        <v>31435</v>
      </c>
      <c r="G16" s="36">
        <v>27313</v>
      </c>
      <c r="H16" s="245">
        <f t="shared" si="3"/>
        <v>55110</v>
      </c>
      <c r="I16" s="221">
        <v>27608</v>
      </c>
      <c r="J16" s="221">
        <v>27502</v>
      </c>
      <c r="K16" s="221">
        <f t="shared" si="4"/>
        <v>5402</v>
      </c>
      <c r="L16" s="221">
        <v>2507</v>
      </c>
      <c r="M16" s="221">
        <v>2895</v>
      </c>
      <c r="N16" s="221">
        <f t="shared" si="5"/>
        <v>3687</v>
      </c>
      <c r="O16" s="221">
        <v>775</v>
      </c>
      <c r="P16" s="223">
        <v>2912</v>
      </c>
    </row>
    <row r="17" spans="1:16" s="30" customFormat="1" ht="18.75" customHeight="1">
      <c r="A17" s="40"/>
      <c r="B17" s="36"/>
      <c r="C17" s="36"/>
      <c r="D17" s="36"/>
      <c r="E17" s="36"/>
      <c r="F17" s="36"/>
      <c r="G17" s="36"/>
      <c r="H17" s="245"/>
      <c r="I17" s="221"/>
      <c r="J17" s="221"/>
      <c r="K17" s="221"/>
      <c r="L17" s="221"/>
      <c r="M17" s="221"/>
      <c r="N17" s="221"/>
      <c r="O17" s="221"/>
      <c r="P17" s="223"/>
    </row>
    <row r="18" spans="1:16" s="30" customFormat="1" ht="28.5" customHeight="1">
      <c r="A18" s="363" t="s">
        <v>736</v>
      </c>
      <c r="B18" s="36">
        <f t="shared" si="1"/>
        <v>79683</v>
      </c>
      <c r="C18" s="36">
        <f t="shared" si="1"/>
        <v>41667</v>
      </c>
      <c r="D18" s="36">
        <f t="shared" si="1"/>
        <v>38016</v>
      </c>
      <c r="E18" s="36">
        <f t="shared" si="2"/>
        <v>37738</v>
      </c>
      <c r="F18" s="36">
        <v>20640</v>
      </c>
      <c r="G18" s="36">
        <v>17098</v>
      </c>
      <c r="H18" s="245">
        <f t="shared" si="3"/>
        <v>35253</v>
      </c>
      <c r="I18" s="221">
        <v>18603</v>
      </c>
      <c r="J18" s="221">
        <v>16650</v>
      </c>
      <c r="K18" s="221">
        <f t="shared" si="4"/>
        <v>3261</v>
      </c>
      <c r="L18" s="221">
        <v>1676</v>
      </c>
      <c r="M18" s="221">
        <v>1585</v>
      </c>
      <c r="N18" s="221">
        <f t="shared" si="5"/>
        <v>3431</v>
      </c>
      <c r="O18" s="221">
        <v>748</v>
      </c>
      <c r="P18" s="223">
        <v>2683</v>
      </c>
    </row>
    <row r="19" spans="1:16" s="30" customFormat="1" ht="28.5" customHeight="1">
      <c r="A19" s="363" t="s">
        <v>737</v>
      </c>
      <c r="B19" s="36">
        <f t="shared" si="1"/>
        <v>125214</v>
      </c>
      <c r="C19" s="36">
        <f t="shared" si="1"/>
        <v>64400</v>
      </c>
      <c r="D19" s="36">
        <f t="shared" si="1"/>
        <v>60814</v>
      </c>
      <c r="E19" s="36">
        <f t="shared" si="2"/>
        <v>59718</v>
      </c>
      <c r="F19" s="36">
        <v>32561</v>
      </c>
      <c r="G19" s="36">
        <v>27157</v>
      </c>
      <c r="H19" s="245">
        <f t="shared" si="3"/>
        <v>54661</v>
      </c>
      <c r="I19" s="221">
        <v>27869</v>
      </c>
      <c r="J19" s="221">
        <v>26792</v>
      </c>
      <c r="K19" s="221">
        <f t="shared" si="4"/>
        <v>6400</v>
      </c>
      <c r="L19" s="221">
        <v>3161</v>
      </c>
      <c r="M19" s="221">
        <v>3239</v>
      </c>
      <c r="N19" s="221">
        <f t="shared" si="5"/>
        <v>4435</v>
      </c>
      <c r="O19" s="221">
        <v>809</v>
      </c>
      <c r="P19" s="223">
        <v>3626</v>
      </c>
    </row>
    <row r="20" spans="1:16" s="30" customFormat="1" ht="28.5" customHeight="1">
      <c r="A20" s="363" t="s">
        <v>738</v>
      </c>
      <c r="B20" s="36">
        <f t="shared" si="1"/>
        <v>111148</v>
      </c>
      <c r="C20" s="36">
        <f t="shared" si="1"/>
        <v>57082</v>
      </c>
      <c r="D20" s="36">
        <f t="shared" si="1"/>
        <v>54066</v>
      </c>
      <c r="E20" s="36">
        <f t="shared" si="2"/>
        <v>52838</v>
      </c>
      <c r="F20" s="36">
        <v>28820</v>
      </c>
      <c r="G20" s="36">
        <v>24018</v>
      </c>
      <c r="H20" s="245">
        <f t="shared" si="3"/>
        <v>49025</v>
      </c>
      <c r="I20" s="221">
        <v>24913</v>
      </c>
      <c r="J20" s="221">
        <v>24112</v>
      </c>
      <c r="K20" s="221">
        <f t="shared" si="4"/>
        <v>5272</v>
      </c>
      <c r="L20" s="221">
        <v>2528</v>
      </c>
      <c r="M20" s="221">
        <v>2744</v>
      </c>
      <c r="N20" s="221">
        <f t="shared" si="5"/>
        <v>4013</v>
      </c>
      <c r="O20" s="221">
        <v>821</v>
      </c>
      <c r="P20" s="223">
        <v>3192</v>
      </c>
    </row>
    <row r="21" spans="1:16" s="30" customFormat="1" ht="18.75" customHeight="1">
      <c r="A21" s="40"/>
      <c r="B21" s="36"/>
      <c r="C21" s="36"/>
      <c r="D21" s="36"/>
      <c r="E21" s="36"/>
      <c r="F21" s="36"/>
      <c r="G21" s="36"/>
      <c r="H21" s="245"/>
      <c r="I21" s="221"/>
      <c r="J21" s="221"/>
      <c r="K21" s="221"/>
      <c r="L21" s="221"/>
      <c r="M21" s="221"/>
      <c r="N21" s="221"/>
      <c r="O21" s="221"/>
      <c r="P21" s="223"/>
    </row>
    <row r="22" spans="1:16" s="30" customFormat="1" ht="28.5" customHeight="1">
      <c r="A22" s="363" t="s">
        <v>739</v>
      </c>
      <c r="B22" s="36">
        <f t="shared" si="1"/>
        <v>49634</v>
      </c>
      <c r="C22" s="36">
        <f t="shared" si="1"/>
        <v>26570</v>
      </c>
      <c r="D22" s="36">
        <f t="shared" si="1"/>
        <v>23064</v>
      </c>
      <c r="E22" s="36">
        <f t="shared" si="2"/>
        <v>21440</v>
      </c>
      <c r="F22" s="36">
        <v>11887</v>
      </c>
      <c r="G22" s="36">
        <v>9553</v>
      </c>
      <c r="H22" s="245">
        <f t="shared" si="3"/>
        <v>23806</v>
      </c>
      <c r="I22" s="221">
        <v>13040</v>
      </c>
      <c r="J22" s="221">
        <v>10766</v>
      </c>
      <c r="K22" s="221">
        <f>SUM(L22:M22)</f>
        <v>1665</v>
      </c>
      <c r="L22" s="221">
        <v>988</v>
      </c>
      <c r="M22" s="221">
        <v>677</v>
      </c>
      <c r="N22" s="221">
        <f t="shared" si="5"/>
        <v>2723</v>
      </c>
      <c r="O22" s="221">
        <v>655</v>
      </c>
      <c r="P22" s="223">
        <v>2068</v>
      </c>
    </row>
    <row r="23" spans="1:16" s="30" customFormat="1" ht="28.5" customHeight="1">
      <c r="A23" s="363" t="s">
        <v>740</v>
      </c>
      <c r="B23" s="36">
        <f t="shared" si="1"/>
        <v>57552</v>
      </c>
      <c r="C23" s="36">
        <f t="shared" si="1"/>
        <v>30652</v>
      </c>
      <c r="D23" s="36">
        <f t="shared" si="1"/>
        <v>26900</v>
      </c>
      <c r="E23" s="36">
        <f t="shared" si="2"/>
        <v>26153</v>
      </c>
      <c r="F23" s="36">
        <v>14476</v>
      </c>
      <c r="G23" s="36">
        <v>11677</v>
      </c>
      <c r="H23" s="245">
        <f t="shared" si="3"/>
        <v>26183</v>
      </c>
      <c r="I23" s="221">
        <v>14200</v>
      </c>
      <c r="J23" s="221">
        <v>11983</v>
      </c>
      <c r="K23" s="221">
        <f t="shared" si="4"/>
        <v>2380</v>
      </c>
      <c r="L23" s="221">
        <v>1325</v>
      </c>
      <c r="M23" s="221">
        <v>1055</v>
      </c>
      <c r="N23" s="221">
        <f t="shared" si="5"/>
        <v>2836</v>
      </c>
      <c r="O23" s="221">
        <v>651</v>
      </c>
      <c r="P23" s="223">
        <v>2185</v>
      </c>
    </row>
    <row r="24" spans="1:16" s="30" customFormat="1" ht="28.5" customHeight="1" thickBot="1">
      <c r="A24" s="364" t="s">
        <v>741</v>
      </c>
      <c r="B24" s="246">
        <f t="shared" si="1"/>
        <v>10893</v>
      </c>
      <c r="C24" s="230">
        <f t="shared" si="1"/>
        <v>6136</v>
      </c>
      <c r="D24" s="230">
        <f t="shared" si="1"/>
        <v>4757</v>
      </c>
      <c r="E24" s="230">
        <f t="shared" si="2"/>
        <v>4694</v>
      </c>
      <c r="F24" s="247">
        <v>2776</v>
      </c>
      <c r="G24" s="230">
        <v>1918</v>
      </c>
      <c r="H24" s="248">
        <f t="shared" si="3"/>
        <v>4760</v>
      </c>
      <c r="I24" s="297">
        <v>2786</v>
      </c>
      <c r="J24" s="297">
        <v>1974</v>
      </c>
      <c r="K24" s="297">
        <f t="shared" si="4"/>
        <v>796</v>
      </c>
      <c r="L24" s="297">
        <v>432</v>
      </c>
      <c r="M24" s="297">
        <v>364</v>
      </c>
      <c r="N24" s="297">
        <f t="shared" si="5"/>
        <v>643</v>
      </c>
      <c r="O24" s="507">
        <v>142</v>
      </c>
      <c r="P24" s="508">
        <v>501</v>
      </c>
    </row>
    <row r="25" spans="1:16" s="30" customFormat="1" ht="15.75" customHeight="1">
      <c r="A25" s="60" t="s">
        <v>66</v>
      </c>
      <c r="B25" s="42"/>
      <c r="C25" s="42"/>
      <c r="D25" s="42"/>
      <c r="E25" s="42"/>
      <c r="F25" s="249"/>
      <c r="H25" s="250"/>
      <c r="I25" s="42" t="s">
        <v>67</v>
      </c>
      <c r="J25" s="42"/>
      <c r="K25" s="42"/>
      <c r="L25" s="42"/>
      <c r="M25" s="42"/>
      <c r="N25" s="42"/>
      <c r="O25" s="249"/>
      <c r="P25" s="174"/>
    </row>
  </sheetData>
  <mergeCells count="2">
    <mergeCell ref="A2:H2"/>
    <mergeCell ref="I2:P2"/>
  </mergeCells>
  <printOptions/>
  <pageMargins left="1.1811023622047245" right="1.1811023622047245" top="1.5748031496062993" bottom="1.5748031496062993" header="0.5118110236220472" footer="0.9055118110236221"/>
  <pageSetup firstPageNumber="6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120" zoomScaleNormal="120" workbookViewId="0" topLeftCell="G4">
      <selection activeCell="B7" sqref="B7"/>
    </sheetView>
  </sheetViews>
  <sheetFormatPr defaultColWidth="9.00390625" defaultRowHeight="21.75" customHeight="1"/>
  <cols>
    <col min="1" max="1" width="19.625" style="3" customWidth="1"/>
    <col min="2" max="2" width="9.625" style="5" customWidth="1"/>
    <col min="3" max="3" width="12.125" style="5" customWidth="1"/>
    <col min="4" max="4" width="14.625" style="5" customWidth="1"/>
    <col min="5" max="6" width="9.375" style="5" customWidth="1"/>
    <col min="7" max="12" width="10.625" style="5" customWidth="1"/>
    <col min="13" max="13" width="10.625" style="8" customWidth="1"/>
    <col min="14" max="16384" width="10.625" style="1" customWidth="1"/>
  </cols>
  <sheetData>
    <row r="1" spans="1:13" s="44" customFormat="1" ht="18" customHeight="1">
      <c r="A1" s="60" t="s">
        <v>470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21" t="s">
        <v>503</v>
      </c>
    </row>
    <row r="2" spans="1:13" s="256" customFormat="1" ht="19.5" customHeight="1">
      <c r="A2" s="747" t="s">
        <v>102</v>
      </c>
      <c r="B2" s="690"/>
      <c r="C2" s="690"/>
      <c r="D2" s="690"/>
      <c r="E2" s="690"/>
      <c r="F2" s="690"/>
      <c r="G2" s="748" t="s">
        <v>103</v>
      </c>
      <c r="H2" s="748"/>
      <c r="I2" s="748"/>
      <c r="J2" s="748"/>
      <c r="K2" s="748"/>
      <c r="L2" s="748"/>
      <c r="M2" s="748"/>
    </row>
    <row r="3" spans="1:13" s="30" customFormat="1" ht="18" customHeight="1" thickBot="1">
      <c r="A3" s="24"/>
      <c r="B3" s="27"/>
      <c r="C3" s="27"/>
      <c r="D3" s="27"/>
      <c r="E3" s="27"/>
      <c r="F3" s="59" t="s">
        <v>471</v>
      </c>
      <c r="G3" s="27"/>
      <c r="H3" s="27"/>
      <c r="I3" s="27"/>
      <c r="J3" s="27"/>
      <c r="K3" s="27"/>
      <c r="L3" s="27"/>
      <c r="M3" s="235" t="s">
        <v>513</v>
      </c>
    </row>
    <row r="4" spans="1:13" s="30" customFormat="1" ht="24" customHeight="1">
      <c r="A4" s="880" t="s">
        <v>369</v>
      </c>
      <c r="B4" s="883" t="s">
        <v>98</v>
      </c>
      <c r="C4" s="728"/>
      <c r="D4" s="729"/>
      <c r="E4" s="253"/>
      <c r="F4" s="517" t="s">
        <v>532</v>
      </c>
      <c r="G4" s="518" t="s">
        <v>535</v>
      </c>
      <c r="H4" s="436" t="s">
        <v>365</v>
      </c>
      <c r="I4" s="31" t="s">
        <v>99</v>
      </c>
      <c r="J4" s="728" t="s">
        <v>366</v>
      </c>
      <c r="K4" s="728"/>
      <c r="L4" s="728"/>
      <c r="M4" s="728"/>
    </row>
    <row r="5" spans="1:13" s="30" customFormat="1" ht="24" customHeight="1">
      <c r="A5" s="881"/>
      <c r="B5" s="519" t="s">
        <v>533</v>
      </c>
      <c r="C5" s="520" t="s">
        <v>367</v>
      </c>
      <c r="D5" s="520" t="s">
        <v>368</v>
      </c>
      <c r="E5" s="484" t="s">
        <v>534</v>
      </c>
      <c r="F5" s="521" t="s">
        <v>507</v>
      </c>
      <c r="G5" s="516" t="s">
        <v>465</v>
      </c>
      <c r="H5" s="884" t="s">
        <v>100</v>
      </c>
      <c r="I5" s="726"/>
      <c r="J5" s="727"/>
      <c r="K5" s="884" t="s">
        <v>101</v>
      </c>
      <c r="L5" s="726"/>
      <c r="M5" s="726"/>
    </row>
    <row r="6" spans="1:13" s="30" customFormat="1" ht="24" customHeight="1" thickBot="1">
      <c r="A6" s="882"/>
      <c r="B6" s="254" t="s">
        <v>536</v>
      </c>
      <c r="C6" s="255" t="s">
        <v>96</v>
      </c>
      <c r="D6" s="255" t="s">
        <v>97</v>
      </c>
      <c r="E6" s="487" t="s">
        <v>518</v>
      </c>
      <c r="F6" s="522" t="s">
        <v>519</v>
      </c>
      <c r="G6" s="488" t="s">
        <v>520</v>
      </c>
      <c r="H6" s="487" t="s">
        <v>518</v>
      </c>
      <c r="I6" s="488" t="s">
        <v>519</v>
      </c>
      <c r="J6" s="488" t="s">
        <v>520</v>
      </c>
      <c r="K6" s="487" t="s">
        <v>518</v>
      </c>
      <c r="L6" s="488" t="s">
        <v>519</v>
      </c>
      <c r="M6" s="523" t="s">
        <v>520</v>
      </c>
    </row>
    <row r="7" spans="1:13" s="30" customFormat="1" ht="16.5" customHeight="1">
      <c r="A7" s="492" t="s">
        <v>521</v>
      </c>
      <c r="B7" s="221">
        <v>7931</v>
      </c>
      <c r="C7" s="187">
        <v>3863</v>
      </c>
      <c r="D7" s="36">
        <v>4068</v>
      </c>
      <c r="E7" s="36">
        <v>29377</v>
      </c>
      <c r="F7" s="37">
        <v>15115</v>
      </c>
      <c r="G7" s="221">
        <v>14262</v>
      </c>
      <c r="H7" s="221">
        <v>14559</v>
      </c>
      <c r="I7" s="221">
        <v>7627</v>
      </c>
      <c r="J7" s="187">
        <v>6932</v>
      </c>
      <c r="K7" s="36">
        <v>14818</v>
      </c>
      <c r="L7" s="36">
        <v>7488</v>
      </c>
      <c r="M7" s="188">
        <v>7330</v>
      </c>
    </row>
    <row r="8" spans="1:13" s="30" customFormat="1" ht="16.5" customHeight="1">
      <c r="A8" s="492" t="s">
        <v>522</v>
      </c>
      <c r="B8" s="221">
        <v>8520</v>
      </c>
      <c r="C8" s="187">
        <v>4220</v>
      </c>
      <c r="D8" s="36">
        <v>4300</v>
      </c>
      <c r="E8" s="36">
        <v>31221</v>
      </c>
      <c r="F8" s="37">
        <v>15959</v>
      </c>
      <c r="G8" s="221">
        <v>15262</v>
      </c>
      <c r="H8" s="221">
        <v>15742</v>
      </c>
      <c r="I8" s="221">
        <v>8189</v>
      </c>
      <c r="J8" s="187">
        <v>7553</v>
      </c>
      <c r="K8" s="36">
        <v>15479</v>
      </c>
      <c r="L8" s="36">
        <v>7770</v>
      </c>
      <c r="M8" s="188">
        <v>7709</v>
      </c>
    </row>
    <row r="9" spans="1:13" s="30" customFormat="1" ht="13.5" customHeight="1">
      <c r="A9" s="492" t="s">
        <v>523</v>
      </c>
      <c r="B9" s="502">
        <v>9188</v>
      </c>
      <c r="C9" s="503">
        <v>4627</v>
      </c>
      <c r="D9" s="37">
        <v>4561</v>
      </c>
      <c r="E9" s="37">
        <v>33230</v>
      </c>
      <c r="F9" s="37">
        <v>16866</v>
      </c>
      <c r="G9" s="221">
        <v>16364</v>
      </c>
      <c r="H9" s="237">
        <v>17061</v>
      </c>
      <c r="I9" s="237">
        <v>8825</v>
      </c>
      <c r="J9" s="503">
        <v>8236</v>
      </c>
      <c r="K9" s="37">
        <v>16169</v>
      </c>
      <c r="L9" s="37">
        <v>8041</v>
      </c>
      <c r="M9" s="188">
        <v>8128</v>
      </c>
    </row>
    <row r="10" spans="1:13" s="30" customFormat="1" ht="16.5" customHeight="1">
      <c r="A10" s="40"/>
      <c r="B10" s="651"/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3"/>
    </row>
    <row r="11" spans="1:13" s="30" customFormat="1" ht="16.5" customHeight="1">
      <c r="A11" s="492" t="s">
        <v>524</v>
      </c>
      <c r="B11" s="502">
        <v>9831</v>
      </c>
      <c r="C11" s="503">
        <v>4985</v>
      </c>
      <c r="D11" s="37">
        <v>4846</v>
      </c>
      <c r="E11" s="37">
        <v>34962</v>
      </c>
      <c r="F11" s="37">
        <v>17590</v>
      </c>
      <c r="G11" s="237">
        <v>17372</v>
      </c>
      <c r="H11" s="237">
        <v>18159</v>
      </c>
      <c r="I11" s="237">
        <v>9355</v>
      </c>
      <c r="J11" s="503">
        <v>8804</v>
      </c>
      <c r="K11" s="37">
        <v>16803</v>
      </c>
      <c r="L11" s="37">
        <v>8235</v>
      </c>
      <c r="M11" s="222">
        <v>8568</v>
      </c>
    </row>
    <row r="12" spans="1:13" s="30" customFormat="1" ht="16.5" customHeight="1">
      <c r="A12" s="492" t="s">
        <v>525</v>
      </c>
      <c r="B12" s="502">
        <v>10633</v>
      </c>
      <c r="C12" s="503">
        <v>5481</v>
      </c>
      <c r="D12" s="37">
        <v>5152</v>
      </c>
      <c r="E12" s="37">
        <v>37422</v>
      </c>
      <c r="F12" s="37">
        <v>18723</v>
      </c>
      <c r="G12" s="237">
        <v>18699</v>
      </c>
      <c r="H12" s="237">
        <v>19711</v>
      </c>
      <c r="I12" s="237">
        <v>10118</v>
      </c>
      <c r="J12" s="503">
        <v>9593</v>
      </c>
      <c r="K12" s="37">
        <v>17711</v>
      </c>
      <c r="L12" s="37">
        <v>8605</v>
      </c>
      <c r="M12" s="222">
        <v>9106</v>
      </c>
    </row>
    <row r="13" spans="1:13" s="30" customFormat="1" ht="13.5" customHeight="1">
      <c r="A13" s="492" t="s">
        <v>526</v>
      </c>
      <c r="B13" s="502">
        <v>11091</v>
      </c>
      <c r="C13" s="237">
        <v>5744</v>
      </c>
      <c r="D13" s="237">
        <v>5350</v>
      </c>
      <c r="E13" s="237">
        <v>39119</v>
      </c>
      <c r="F13" s="237">
        <v>19553</v>
      </c>
      <c r="G13" s="237">
        <v>19566</v>
      </c>
      <c r="H13" s="237">
        <v>20708</v>
      </c>
      <c r="I13" s="237">
        <v>10616</v>
      </c>
      <c r="J13" s="237">
        <v>10092</v>
      </c>
      <c r="K13" s="237">
        <v>18411</v>
      </c>
      <c r="L13" s="237">
        <v>8937</v>
      </c>
      <c r="M13" s="223">
        <v>9474</v>
      </c>
    </row>
    <row r="14" spans="1:13" s="30" customFormat="1" ht="16.5" customHeight="1">
      <c r="A14" s="40"/>
      <c r="B14" s="651"/>
      <c r="C14" s="652"/>
      <c r="D14" s="652"/>
      <c r="E14" s="652"/>
      <c r="F14" s="652"/>
      <c r="G14" s="652"/>
      <c r="H14" s="652"/>
      <c r="I14" s="652"/>
      <c r="J14" s="652"/>
      <c r="K14" s="652"/>
      <c r="L14" s="652"/>
      <c r="M14" s="653"/>
    </row>
    <row r="15" spans="1:13" s="30" customFormat="1" ht="16.5" customHeight="1">
      <c r="A15" s="492" t="s">
        <v>527</v>
      </c>
      <c r="B15" s="502">
        <v>11757</v>
      </c>
      <c r="C15" s="237">
        <v>6083</v>
      </c>
      <c r="D15" s="237">
        <v>5674</v>
      </c>
      <c r="E15" s="237">
        <v>41171</v>
      </c>
      <c r="F15" s="237">
        <v>20349</v>
      </c>
      <c r="G15" s="237">
        <v>20822</v>
      </c>
      <c r="H15" s="237">
        <v>21894</v>
      </c>
      <c r="I15" s="237">
        <v>11112</v>
      </c>
      <c r="J15" s="237">
        <v>10782</v>
      </c>
      <c r="K15" s="237">
        <v>19277</v>
      </c>
      <c r="L15" s="237">
        <v>9237</v>
      </c>
      <c r="M15" s="223">
        <v>10040</v>
      </c>
    </row>
    <row r="16" spans="1:13" s="30" customFormat="1" ht="16.5" customHeight="1">
      <c r="A16" s="493" t="s">
        <v>39</v>
      </c>
      <c r="B16" s="502">
        <v>12561</v>
      </c>
      <c r="C16" s="503">
        <v>6564</v>
      </c>
      <c r="D16" s="37">
        <v>5997</v>
      </c>
      <c r="E16" s="37">
        <v>43530</v>
      </c>
      <c r="F16" s="37">
        <v>21356</v>
      </c>
      <c r="G16" s="221">
        <v>22174</v>
      </c>
      <c r="H16" s="237">
        <v>23283</v>
      </c>
      <c r="I16" s="237">
        <v>11752</v>
      </c>
      <c r="J16" s="503">
        <v>11531</v>
      </c>
      <c r="K16" s="37">
        <v>20247</v>
      </c>
      <c r="L16" s="37">
        <v>9604</v>
      </c>
      <c r="M16" s="188">
        <v>10643</v>
      </c>
    </row>
    <row r="17" spans="1:13" s="30" customFormat="1" ht="13.5" customHeight="1">
      <c r="A17" s="234" t="s">
        <v>824</v>
      </c>
      <c r="B17" s="502">
        <v>13386</v>
      </c>
      <c r="C17" s="503">
        <v>7052</v>
      </c>
      <c r="D17" s="37">
        <v>6334</v>
      </c>
      <c r="E17" s="37">
        <v>45885</v>
      </c>
      <c r="F17" s="37">
        <v>22419</v>
      </c>
      <c r="G17" s="221">
        <v>23466</v>
      </c>
      <c r="H17" s="237">
        <v>24688</v>
      </c>
      <c r="I17" s="237">
        <v>12395</v>
      </c>
      <c r="J17" s="503">
        <v>12293</v>
      </c>
      <c r="K17" s="37">
        <v>21197</v>
      </c>
      <c r="L17" s="37">
        <v>10024</v>
      </c>
      <c r="M17" s="188">
        <v>11173</v>
      </c>
    </row>
    <row r="18" spans="1:13" s="30" customFormat="1" ht="13.5" customHeight="1">
      <c r="A18" s="234"/>
      <c r="B18" s="502"/>
      <c r="C18" s="503"/>
      <c r="D18" s="37"/>
      <c r="E18" s="37"/>
      <c r="F18" s="37"/>
      <c r="G18" s="221"/>
      <c r="H18" s="237"/>
      <c r="I18" s="237"/>
      <c r="J18" s="503"/>
      <c r="K18" s="37"/>
      <c r="L18" s="37"/>
      <c r="M18" s="188"/>
    </row>
    <row r="19" spans="1:13" s="30" customFormat="1" ht="16.5" customHeight="1">
      <c r="A19" s="492" t="s">
        <v>823</v>
      </c>
      <c r="B19" s="502">
        <f>SUM(B21:B37)</f>
        <v>14279</v>
      </c>
      <c r="C19" s="503">
        <f>SUM(C21:C37)</f>
        <v>7560</v>
      </c>
      <c r="D19" s="503">
        <f>SUM(D21:D37)</f>
        <v>6719</v>
      </c>
      <c r="E19" s="37">
        <f>H19+K19</f>
        <v>48357</v>
      </c>
      <c r="F19" s="37">
        <f>I19+L19</f>
        <v>23554</v>
      </c>
      <c r="G19" s="36">
        <f>J19+M19</f>
        <v>24803</v>
      </c>
      <c r="H19" s="237">
        <f aca="true" t="shared" si="0" ref="H19:M19">SUM(H21:H37)</f>
        <v>26133</v>
      </c>
      <c r="I19" s="237">
        <f t="shared" si="0"/>
        <v>13081</v>
      </c>
      <c r="J19" s="237">
        <f t="shared" si="0"/>
        <v>13052</v>
      </c>
      <c r="K19" s="237">
        <f t="shared" si="0"/>
        <v>22224</v>
      </c>
      <c r="L19" s="237">
        <f t="shared" si="0"/>
        <v>10473</v>
      </c>
      <c r="M19" s="347">
        <f t="shared" si="0"/>
        <v>11751</v>
      </c>
    </row>
    <row r="20" spans="1:13" s="30" customFormat="1" ht="13.5" customHeight="1">
      <c r="A20" s="131"/>
      <c r="B20" s="502"/>
      <c r="C20" s="503"/>
      <c r="D20" s="37"/>
      <c r="E20" s="37"/>
      <c r="F20" s="37"/>
      <c r="G20" s="36"/>
      <c r="H20" s="237"/>
      <c r="I20" s="237"/>
      <c r="J20" s="503"/>
      <c r="K20" s="37"/>
      <c r="L20" s="37"/>
      <c r="M20" s="188"/>
    </row>
    <row r="21" spans="1:13" s="30" customFormat="1" ht="16.5" customHeight="1">
      <c r="A21" s="363" t="s">
        <v>370</v>
      </c>
      <c r="B21" s="502">
        <f>SUM(C21:D21)</f>
        <v>1518</v>
      </c>
      <c r="C21" s="503">
        <v>1013</v>
      </c>
      <c r="D21" s="37">
        <v>505</v>
      </c>
      <c r="E21" s="37">
        <f aca="true" t="shared" si="1" ref="E21:G37">H21+K21</f>
        <v>4621</v>
      </c>
      <c r="F21" s="37">
        <f t="shared" si="1"/>
        <v>2106</v>
      </c>
      <c r="G21" s="36">
        <f t="shared" si="1"/>
        <v>2515</v>
      </c>
      <c r="H21" s="237">
        <f>SUM(I21:J21)</f>
        <v>3103</v>
      </c>
      <c r="I21" s="237">
        <v>1490</v>
      </c>
      <c r="J21" s="503">
        <v>1613</v>
      </c>
      <c r="K21" s="37">
        <f>SUM(L21:M21)</f>
        <v>1518</v>
      </c>
      <c r="L21" s="37">
        <v>616</v>
      </c>
      <c r="M21" s="188">
        <v>902</v>
      </c>
    </row>
    <row r="22" spans="1:13" s="30" customFormat="1" ht="13.5" customHeight="1">
      <c r="A22" s="40"/>
      <c r="B22" s="221"/>
      <c r="C22" s="187"/>
      <c r="D22" s="36"/>
      <c r="E22" s="36"/>
      <c r="F22" s="37"/>
      <c r="G22" s="36"/>
      <c r="H22" s="221"/>
      <c r="I22" s="221"/>
      <c r="J22" s="187"/>
      <c r="K22" s="36"/>
      <c r="L22" s="36"/>
      <c r="M22" s="188"/>
    </row>
    <row r="23" spans="1:13" s="30" customFormat="1" ht="16.5" customHeight="1">
      <c r="A23" s="363" t="s">
        <v>730</v>
      </c>
      <c r="B23" s="221">
        <f aca="true" t="shared" si="2" ref="B23:B37">SUM(C23:D23)</f>
        <v>1561</v>
      </c>
      <c r="C23" s="187">
        <v>903</v>
      </c>
      <c r="D23" s="36">
        <v>658</v>
      </c>
      <c r="E23" s="36">
        <f t="shared" si="1"/>
        <v>5121</v>
      </c>
      <c r="F23" s="37">
        <f t="shared" si="1"/>
        <v>2243</v>
      </c>
      <c r="G23" s="36">
        <f t="shared" si="1"/>
        <v>2878</v>
      </c>
      <c r="H23" s="221">
        <f aca="true" t="shared" si="3" ref="H23:H37">SUM(I23:J23)</f>
        <v>3019</v>
      </c>
      <c r="I23" s="221">
        <v>1390</v>
      </c>
      <c r="J23" s="187">
        <v>1629</v>
      </c>
      <c r="K23" s="36">
        <f aca="true" t="shared" si="4" ref="K23:K37">SUM(L23:M23)</f>
        <v>2102</v>
      </c>
      <c r="L23" s="36">
        <v>853</v>
      </c>
      <c r="M23" s="188">
        <v>1249</v>
      </c>
    </row>
    <row r="24" spans="1:13" s="30" customFormat="1" ht="16.5" customHeight="1">
      <c r="A24" s="363" t="s">
        <v>731</v>
      </c>
      <c r="B24" s="221">
        <f t="shared" si="2"/>
        <v>1210</v>
      </c>
      <c r="C24" s="187">
        <v>684</v>
      </c>
      <c r="D24" s="36">
        <v>526</v>
      </c>
      <c r="E24" s="36">
        <f t="shared" si="1"/>
        <v>4186</v>
      </c>
      <c r="F24" s="37">
        <f t="shared" si="1"/>
        <v>1918</v>
      </c>
      <c r="G24" s="36">
        <f t="shared" si="1"/>
        <v>2268</v>
      </c>
      <c r="H24" s="221">
        <f t="shared" si="3"/>
        <v>2374</v>
      </c>
      <c r="I24" s="221">
        <v>1153</v>
      </c>
      <c r="J24" s="187">
        <v>1221</v>
      </c>
      <c r="K24" s="36">
        <f t="shared" si="4"/>
        <v>1812</v>
      </c>
      <c r="L24" s="36">
        <v>765</v>
      </c>
      <c r="M24" s="188">
        <v>1047</v>
      </c>
    </row>
    <row r="25" spans="1:13" s="30" customFormat="1" ht="16.5" customHeight="1">
      <c r="A25" s="363" t="s">
        <v>732</v>
      </c>
      <c r="B25" s="221">
        <f t="shared" si="2"/>
        <v>1441</v>
      </c>
      <c r="C25" s="187">
        <v>998</v>
      </c>
      <c r="D25" s="36">
        <v>443</v>
      </c>
      <c r="E25" s="36">
        <f t="shared" si="1"/>
        <v>5009</v>
      </c>
      <c r="F25" s="37">
        <f t="shared" si="1"/>
        <v>2423</v>
      </c>
      <c r="G25" s="36">
        <f t="shared" si="1"/>
        <v>2586</v>
      </c>
      <c r="H25" s="221">
        <f t="shared" si="3"/>
        <v>3504</v>
      </c>
      <c r="I25" s="221">
        <v>1793</v>
      </c>
      <c r="J25" s="187">
        <v>1711</v>
      </c>
      <c r="K25" s="36">
        <f t="shared" si="4"/>
        <v>1505</v>
      </c>
      <c r="L25" s="36">
        <v>630</v>
      </c>
      <c r="M25" s="188">
        <v>875</v>
      </c>
    </row>
    <row r="26" spans="1:13" s="30" customFormat="1" ht="13.5" customHeight="1">
      <c r="A26" s="40"/>
      <c r="B26" s="221"/>
      <c r="C26" s="187"/>
      <c r="D26" s="36"/>
      <c r="E26" s="36"/>
      <c r="F26" s="37"/>
      <c r="G26" s="36"/>
      <c r="H26" s="221"/>
      <c r="I26" s="221"/>
      <c r="J26" s="187"/>
      <c r="K26" s="36"/>
      <c r="L26" s="36"/>
      <c r="M26" s="188"/>
    </row>
    <row r="27" spans="1:13" s="30" customFormat="1" ht="16.5" customHeight="1">
      <c r="A27" s="363" t="s">
        <v>733</v>
      </c>
      <c r="B27" s="221">
        <f t="shared" si="2"/>
        <v>1563</v>
      </c>
      <c r="C27" s="187">
        <v>824</v>
      </c>
      <c r="D27" s="36">
        <v>739</v>
      </c>
      <c r="E27" s="36">
        <f t="shared" si="1"/>
        <v>5730</v>
      </c>
      <c r="F27" s="37">
        <f t="shared" si="1"/>
        <v>2754</v>
      </c>
      <c r="G27" s="36">
        <f t="shared" si="1"/>
        <v>2976</v>
      </c>
      <c r="H27" s="221">
        <f t="shared" si="3"/>
        <v>2984</v>
      </c>
      <c r="I27" s="221">
        <v>1560</v>
      </c>
      <c r="J27" s="187">
        <v>1424</v>
      </c>
      <c r="K27" s="36">
        <f t="shared" si="4"/>
        <v>2746</v>
      </c>
      <c r="L27" s="36">
        <v>1194</v>
      </c>
      <c r="M27" s="188">
        <v>1552</v>
      </c>
    </row>
    <row r="28" spans="1:13" s="30" customFormat="1" ht="16.5" customHeight="1">
      <c r="A28" s="363" t="s">
        <v>734</v>
      </c>
      <c r="B28" s="221">
        <f t="shared" si="2"/>
        <v>679</v>
      </c>
      <c r="C28" s="187">
        <v>420</v>
      </c>
      <c r="D28" s="36">
        <v>259</v>
      </c>
      <c r="E28" s="36">
        <f t="shared" si="1"/>
        <v>2262</v>
      </c>
      <c r="F28" s="37">
        <f t="shared" si="1"/>
        <v>1051</v>
      </c>
      <c r="G28" s="36">
        <f t="shared" si="1"/>
        <v>1211</v>
      </c>
      <c r="H28" s="221">
        <f t="shared" si="3"/>
        <v>1359</v>
      </c>
      <c r="I28" s="221">
        <v>656</v>
      </c>
      <c r="J28" s="187">
        <v>703</v>
      </c>
      <c r="K28" s="36">
        <f t="shared" si="4"/>
        <v>903</v>
      </c>
      <c r="L28" s="36">
        <v>395</v>
      </c>
      <c r="M28" s="188">
        <v>508</v>
      </c>
    </row>
    <row r="29" spans="1:13" s="30" customFormat="1" ht="16.5" customHeight="1">
      <c r="A29" s="363" t="s">
        <v>735</v>
      </c>
      <c r="B29" s="221">
        <f t="shared" si="2"/>
        <v>854</v>
      </c>
      <c r="C29" s="187">
        <v>619</v>
      </c>
      <c r="D29" s="36">
        <v>235</v>
      </c>
      <c r="E29" s="36">
        <f t="shared" si="1"/>
        <v>2862</v>
      </c>
      <c r="F29" s="37">
        <f t="shared" si="1"/>
        <v>1457</v>
      </c>
      <c r="G29" s="36">
        <f t="shared" si="1"/>
        <v>1405</v>
      </c>
      <c r="H29" s="221">
        <f t="shared" si="3"/>
        <v>2053</v>
      </c>
      <c r="I29" s="221">
        <v>1059</v>
      </c>
      <c r="J29" s="187">
        <v>994</v>
      </c>
      <c r="K29" s="36">
        <f t="shared" si="4"/>
        <v>809</v>
      </c>
      <c r="L29" s="36">
        <v>398</v>
      </c>
      <c r="M29" s="188">
        <v>411</v>
      </c>
    </row>
    <row r="30" spans="1:13" s="30" customFormat="1" ht="13.5" customHeight="1">
      <c r="A30" s="40"/>
      <c r="B30" s="221"/>
      <c r="C30" s="187"/>
      <c r="D30" s="36"/>
      <c r="E30" s="36"/>
      <c r="F30" s="37"/>
      <c r="G30" s="36"/>
      <c r="H30" s="221"/>
      <c r="I30" s="221"/>
      <c r="J30" s="187"/>
      <c r="K30" s="36"/>
      <c r="L30" s="36"/>
      <c r="M30" s="188"/>
    </row>
    <row r="31" spans="1:13" s="30" customFormat="1" ht="16.5" customHeight="1">
      <c r="A31" s="363" t="s">
        <v>736</v>
      </c>
      <c r="B31" s="221">
        <f t="shared" si="2"/>
        <v>653</v>
      </c>
      <c r="C31" s="187">
        <v>514</v>
      </c>
      <c r="D31" s="36">
        <v>139</v>
      </c>
      <c r="E31" s="36">
        <f t="shared" si="1"/>
        <v>2490</v>
      </c>
      <c r="F31" s="37">
        <f t="shared" si="1"/>
        <v>1287</v>
      </c>
      <c r="G31" s="36">
        <f t="shared" si="1"/>
        <v>1203</v>
      </c>
      <c r="H31" s="221">
        <f t="shared" si="3"/>
        <v>1993</v>
      </c>
      <c r="I31" s="221">
        <v>1048</v>
      </c>
      <c r="J31" s="187">
        <v>945</v>
      </c>
      <c r="K31" s="36">
        <f t="shared" si="4"/>
        <v>497</v>
      </c>
      <c r="L31" s="36">
        <v>239</v>
      </c>
      <c r="M31" s="188">
        <v>258</v>
      </c>
    </row>
    <row r="32" spans="1:13" s="30" customFormat="1" ht="16.5" customHeight="1">
      <c r="A32" s="363" t="s">
        <v>737</v>
      </c>
      <c r="B32" s="221">
        <f t="shared" si="2"/>
        <v>1280</v>
      </c>
      <c r="C32" s="187">
        <v>977</v>
      </c>
      <c r="D32" s="36">
        <v>303</v>
      </c>
      <c r="E32" s="36">
        <f t="shared" si="1"/>
        <v>4628</v>
      </c>
      <c r="F32" s="37">
        <f t="shared" si="1"/>
        <v>2289</v>
      </c>
      <c r="G32" s="36">
        <f t="shared" si="1"/>
        <v>2339</v>
      </c>
      <c r="H32" s="221">
        <f t="shared" si="3"/>
        <v>3604</v>
      </c>
      <c r="I32" s="221">
        <v>1855</v>
      </c>
      <c r="J32" s="187">
        <v>1749</v>
      </c>
      <c r="K32" s="36">
        <f t="shared" si="4"/>
        <v>1024</v>
      </c>
      <c r="L32" s="36">
        <v>434</v>
      </c>
      <c r="M32" s="188">
        <v>590</v>
      </c>
    </row>
    <row r="33" spans="1:13" s="30" customFormat="1" ht="16.5" customHeight="1">
      <c r="A33" s="363" t="s">
        <v>738</v>
      </c>
      <c r="B33" s="221">
        <f t="shared" si="2"/>
        <v>764</v>
      </c>
      <c r="C33" s="187">
        <v>399</v>
      </c>
      <c r="D33" s="36">
        <v>365</v>
      </c>
      <c r="E33" s="36">
        <f t="shared" si="1"/>
        <v>2577</v>
      </c>
      <c r="F33" s="37">
        <f t="shared" si="1"/>
        <v>1171</v>
      </c>
      <c r="G33" s="36">
        <f t="shared" si="1"/>
        <v>1406</v>
      </c>
      <c r="H33" s="221">
        <f t="shared" si="3"/>
        <v>1310</v>
      </c>
      <c r="I33" s="221">
        <v>676</v>
      </c>
      <c r="J33" s="187">
        <v>634</v>
      </c>
      <c r="K33" s="36">
        <f t="shared" si="4"/>
        <v>1267</v>
      </c>
      <c r="L33" s="36">
        <v>495</v>
      </c>
      <c r="M33" s="188">
        <v>772</v>
      </c>
    </row>
    <row r="34" spans="1:13" s="30" customFormat="1" ht="13.5" customHeight="1">
      <c r="A34" s="40"/>
      <c r="B34" s="221"/>
      <c r="C34" s="187"/>
      <c r="D34" s="36"/>
      <c r="E34" s="36"/>
      <c r="F34" s="37"/>
      <c r="G34" s="36"/>
      <c r="H34" s="221"/>
      <c r="I34" s="221"/>
      <c r="J34" s="187"/>
      <c r="K34" s="36"/>
      <c r="L34" s="36"/>
      <c r="M34" s="188"/>
    </row>
    <row r="35" spans="1:13" s="30" customFormat="1" ht="16.5" customHeight="1">
      <c r="A35" s="363" t="s">
        <v>739</v>
      </c>
      <c r="B35" s="221">
        <f t="shared" si="2"/>
        <v>116</v>
      </c>
      <c r="C35" s="187">
        <v>79</v>
      </c>
      <c r="D35" s="36">
        <v>37</v>
      </c>
      <c r="E35" s="36">
        <f t="shared" si="1"/>
        <v>463</v>
      </c>
      <c r="F35" s="37">
        <f t="shared" si="1"/>
        <v>216</v>
      </c>
      <c r="G35" s="36">
        <f t="shared" si="1"/>
        <v>247</v>
      </c>
      <c r="H35" s="221">
        <f t="shared" si="3"/>
        <v>321</v>
      </c>
      <c r="I35" s="221">
        <v>162</v>
      </c>
      <c r="J35" s="187">
        <v>159</v>
      </c>
      <c r="K35" s="36">
        <f t="shared" si="4"/>
        <v>142</v>
      </c>
      <c r="L35" s="36">
        <v>54</v>
      </c>
      <c r="M35" s="188">
        <v>88</v>
      </c>
    </row>
    <row r="36" spans="1:13" s="30" customFormat="1" ht="16.5" customHeight="1">
      <c r="A36" s="363" t="s">
        <v>740</v>
      </c>
      <c r="B36" s="221">
        <f t="shared" si="2"/>
        <v>234</v>
      </c>
      <c r="C36" s="187">
        <v>108</v>
      </c>
      <c r="D36" s="36">
        <v>126</v>
      </c>
      <c r="E36" s="36">
        <f t="shared" si="1"/>
        <v>859</v>
      </c>
      <c r="F36" s="37">
        <f t="shared" si="1"/>
        <v>406</v>
      </c>
      <c r="G36" s="36">
        <f t="shared" si="1"/>
        <v>453</v>
      </c>
      <c r="H36" s="221">
        <f t="shared" si="3"/>
        <v>390</v>
      </c>
      <c r="I36" s="221">
        <v>198</v>
      </c>
      <c r="J36" s="187">
        <v>192</v>
      </c>
      <c r="K36" s="36">
        <f t="shared" si="4"/>
        <v>469</v>
      </c>
      <c r="L36" s="36">
        <v>208</v>
      </c>
      <c r="M36" s="188">
        <v>261</v>
      </c>
    </row>
    <row r="37" spans="1:13" s="30" customFormat="1" ht="16.5" customHeight="1" thickBot="1">
      <c r="A37" s="364" t="s">
        <v>741</v>
      </c>
      <c r="B37" s="504">
        <f t="shared" si="2"/>
        <v>2406</v>
      </c>
      <c r="C37" s="505">
        <v>22</v>
      </c>
      <c r="D37" s="230">
        <v>2384</v>
      </c>
      <c r="E37" s="231">
        <f t="shared" si="1"/>
        <v>7549</v>
      </c>
      <c r="F37" s="231">
        <f t="shared" si="1"/>
        <v>4233</v>
      </c>
      <c r="G37" s="230">
        <f t="shared" si="1"/>
        <v>3316</v>
      </c>
      <c r="H37" s="297">
        <f t="shared" si="3"/>
        <v>119</v>
      </c>
      <c r="I37" s="297">
        <v>41</v>
      </c>
      <c r="J37" s="505">
        <v>78</v>
      </c>
      <c r="K37" s="230">
        <f t="shared" si="4"/>
        <v>7430</v>
      </c>
      <c r="L37" s="230">
        <v>4192</v>
      </c>
      <c r="M37" s="506">
        <v>3238</v>
      </c>
    </row>
    <row r="38" spans="1:13" s="30" customFormat="1" ht="18" customHeight="1">
      <c r="A38" s="60" t="s">
        <v>104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218"/>
    </row>
    <row r="39" ht="21.75" customHeight="1">
      <c r="A39" s="7"/>
    </row>
    <row r="41" ht="21.75" customHeight="1">
      <c r="A41" s="252"/>
    </row>
    <row r="52" ht="21.75" customHeight="1">
      <c r="A52" s="252"/>
    </row>
  </sheetData>
  <mergeCells count="7">
    <mergeCell ref="J4:M4"/>
    <mergeCell ref="A2:F2"/>
    <mergeCell ref="A4:A6"/>
    <mergeCell ref="G2:M2"/>
    <mergeCell ref="B4:D4"/>
    <mergeCell ref="H5:J5"/>
    <mergeCell ref="K5:M5"/>
  </mergeCells>
  <printOptions/>
  <pageMargins left="1.1811023622047245" right="1.1811023622047245" top="1.5748031496062993" bottom="1.5748031496062993" header="0.5118110236220472" footer="0.9055118110236221"/>
  <pageSetup firstPageNumber="7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43"/>
  <sheetViews>
    <sheetView showGridLines="0" zoomScale="120" zoomScaleNormal="120" workbookViewId="0" topLeftCell="A22">
      <selection activeCell="A1" sqref="A1"/>
    </sheetView>
  </sheetViews>
  <sheetFormatPr defaultColWidth="9.00390625" defaultRowHeight="21.75" customHeight="1"/>
  <cols>
    <col min="1" max="1" width="13.125" style="3" customWidth="1"/>
    <col min="2" max="2" width="11.625" style="3" customWidth="1"/>
    <col min="3" max="6" width="5.125" style="5" customWidth="1"/>
    <col min="7" max="8" width="4.625" style="5" customWidth="1"/>
    <col min="9" max="9" width="4.50390625" style="5" customWidth="1"/>
    <col min="10" max="10" width="3.375" style="5" customWidth="1"/>
    <col min="11" max="11" width="4.625" style="5" customWidth="1"/>
    <col min="12" max="12" width="4.50390625" style="5" customWidth="1"/>
    <col min="13" max="13" width="3.375" style="5" customWidth="1"/>
    <col min="14" max="14" width="4.375" style="5" customWidth="1"/>
    <col min="15" max="16" width="3.50390625" style="5" customWidth="1"/>
    <col min="17" max="17" width="4.375" style="5" customWidth="1"/>
    <col min="18" max="19" width="3.50390625" style="5" customWidth="1"/>
    <col min="20" max="20" width="4.375" style="5" customWidth="1"/>
    <col min="21" max="22" width="3.50390625" style="5" customWidth="1"/>
    <col min="23" max="23" width="4.375" style="5" customWidth="1"/>
    <col min="24" max="25" width="3.50390625" style="5" customWidth="1"/>
    <col min="26" max="26" width="4.375" style="5" customWidth="1"/>
    <col min="27" max="28" width="4.625" style="5" customWidth="1"/>
    <col min="29" max="29" width="4.375" style="5" customWidth="1"/>
    <col min="30" max="31" width="3.50390625" style="5" customWidth="1"/>
    <col min="32" max="32" width="4.375" style="8" customWidth="1"/>
    <col min="33" max="16384" width="10.625" style="1" customWidth="1"/>
  </cols>
  <sheetData>
    <row r="1" spans="1:32" s="44" customFormat="1" ht="18" customHeight="1">
      <c r="A1" s="60" t="s">
        <v>470</v>
      </c>
      <c r="B1" s="5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21" t="s">
        <v>789</v>
      </c>
    </row>
    <row r="2" spans="1:32" s="48" customFormat="1" ht="18" customHeight="1">
      <c r="A2" s="747" t="s">
        <v>382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 t="s">
        <v>383</v>
      </c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748"/>
      <c r="AC2" s="748"/>
      <c r="AD2" s="748"/>
      <c r="AE2" s="748"/>
      <c r="AF2" s="748"/>
    </row>
    <row r="3" spans="1:32" s="67" customFormat="1" ht="15" customHeight="1" thickBot="1">
      <c r="A3" s="63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5" t="s">
        <v>471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85" t="s">
        <v>460</v>
      </c>
    </row>
    <row r="4" spans="1:32" s="67" customFormat="1" ht="24.75" customHeight="1">
      <c r="A4" s="481" t="s">
        <v>381</v>
      </c>
      <c r="B4" s="524" t="s">
        <v>105</v>
      </c>
      <c r="C4" s="472" t="s">
        <v>371</v>
      </c>
      <c r="D4" s="69"/>
      <c r="E4" s="260"/>
      <c r="F4" s="472" t="s">
        <v>372</v>
      </c>
      <c r="G4" s="69"/>
      <c r="H4" s="260"/>
      <c r="I4" s="472" t="s">
        <v>373</v>
      </c>
      <c r="J4" s="69"/>
      <c r="K4" s="260"/>
      <c r="L4" s="472" t="s">
        <v>374</v>
      </c>
      <c r="M4" s="69"/>
      <c r="N4" s="525" t="s">
        <v>375</v>
      </c>
      <c r="O4" s="418" t="s">
        <v>376</v>
      </c>
      <c r="P4" s="87"/>
      <c r="Q4" s="88"/>
      <c r="R4" s="418" t="s">
        <v>377</v>
      </c>
      <c r="S4" s="87"/>
      <c r="T4" s="88"/>
      <c r="U4" s="418" t="s">
        <v>378</v>
      </c>
      <c r="V4" s="87"/>
      <c r="W4" s="88"/>
      <c r="X4" s="525" t="s">
        <v>106</v>
      </c>
      <c r="Y4" s="87"/>
      <c r="Z4" s="88"/>
      <c r="AA4" s="525" t="s">
        <v>379</v>
      </c>
      <c r="AB4" s="87"/>
      <c r="AC4" s="88"/>
      <c r="AD4" s="525" t="s">
        <v>380</v>
      </c>
      <c r="AE4" s="87"/>
      <c r="AF4" s="87"/>
    </row>
    <row r="5" spans="1:32" s="67" customFormat="1" ht="24.75" customHeight="1" thickBot="1">
      <c r="A5" s="261" t="s">
        <v>530</v>
      </c>
      <c r="B5" s="262" t="s">
        <v>107</v>
      </c>
      <c r="C5" s="526" t="s">
        <v>386</v>
      </c>
      <c r="D5" s="527" t="s">
        <v>384</v>
      </c>
      <c r="E5" s="527" t="s">
        <v>385</v>
      </c>
      <c r="F5" s="526" t="s">
        <v>386</v>
      </c>
      <c r="G5" s="527" t="s">
        <v>384</v>
      </c>
      <c r="H5" s="527" t="s">
        <v>385</v>
      </c>
      <c r="I5" s="526" t="s">
        <v>386</v>
      </c>
      <c r="J5" s="527" t="s">
        <v>384</v>
      </c>
      <c r="K5" s="527" t="s">
        <v>385</v>
      </c>
      <c r="L5" s="526" t="s">
        <v>386</v>
      </c>
      <c r="M5" s="528" t="s">
        <v>384</v>
      </c>
      <c r="N5" s="529" t="s">
        <v>385</v>
      </c>
      <c r="O5" s="526" t="s">
        <v>386</v>
      </c>
      <c r="P5" s="527" t="s">
        <v>384</v>
      </c>
      <c r="Q5" s="527" t="s">
        <v>385</v>
      </c>
      <c r="R5" s="526" t="s">
        <v>386</v>
      </c>
      <c r="S5" s="527" t="s">
        <v>384</v>
      </c>
      <c r="T5" s="527" t="s">
        <v>385</v>
      </c>
      <c r="U5" s="526" t="s">
        <v>386</v>
      </c>
      <c r="V5" s="527" t="s">
        <v>384</v>
      </c>
      <c r="W5" s="527" t="s">
        <v>385</v>
      </c>
      <c r="X5" s="526" t="s">
        <v>386</v>
      </c>
      <c r="Y5" s="527" t="s">
        <v>384</v>
      </c>
      <c r="Z5" s="527" t="s">
        <v>385</v>
      </c>
      <c r="AA5" s="526" t="s">
        <v>386</v>
      </c>
      <c r="AB5" s="527" t="s">
        <v>384</v>
      </c>
      <c r="AC5" s="527" t="s">
        <v>385</v>
      </c>
      <c r="AD5" s="526" t="s">
        <v>386</v>
      </c>
      <c r="AE5" s="527" t="s">
        <v>384</v>
      </c>
      <c r="AF5" s="530" t="s">
        <v>385</v>
      </c>
    </row>
    <row r="6" spans="1:32" s="67" customFormat="1" ht="15" customHeight="1">
      <c r="A6" s="885" t="s">
        <v>108</v>
      </c>
      <c r="B6" s="531" t="s">
        <v>109</v>
      </c>
      <c r="C6" s="71">
        <v>19497</v>
      </c>
      <c r="D6" s="71">
        <v>10333</v>
      </c>
      <c r="E6" s="71">
        <v>9164</v>
      </c>
      <c r="F6" s="71">
        <v>11262</v>
      </c>
      <c r="G6" s="71">
        <v>6020</v>
      </c>
      <c r="H6" s="71">
        <v>5242</v>
      </c>
      <c r="I6" s="71">
        <v>151</v>
      </c>
      <c r="J6" s="71">
        <v>81</v>
      </c>
      <c r="K6" s="71">
        <v>70</v>
      </c>
      <c r="L6" s="71">
        <v>640</v>
      </c>
      <c r="M6" s="72">
        <v>310</v>
      </c>
      <c r="N6" s="71">
        <v>330</v>
      </c>
      <c r="O6" s="71">
        <v>153</v>
      </c>
      <c r="P6" s="71">
        <v>79</v>
      </c>
      <c r="Q6" s="71">
        <v>74</v>
      </c>
      <c r="R6" s="71">
        <v>459</v>
      </c>
      <c r="S6" s="71">
        <v>201</v>
      </c>
      <c r="T6" s="71">
        <v>258</v>
      </c>
      <c r="U6" s="71">
        <v>68</v>
      </c>
      <c r="V6" s="71">
        <v>35</v>
      </c>
      <c r="W6" s="71">
        <v>33</v>
      </c>
      <c r="X6" s="71">
        <v>78</v>
      </c>
      <c r="Y6" s="71">
        <v>42</v>
      </c>
      <c r="Z6" s="71">
        <v>36</v>
      </c>
      <c r="AA6" s="71">
        <v>6394</v>
      </c>
      <c r="AB6" s="71">
        <v>3407</v>
      </c>
      <c r="AC6" s="71">
        <v>2987</v>
      </c>
      <c r="AD6" s="71">
        <v>292</v>
      </c>
      <c r="AE6" s="71">
        <v>158</v>
      </c>
      <c r="AF6" s="73">
        <v>134</v>
      </c>
    </row>
    <row r="7" spans="1:32" s="67" customFormat="1" ht="19.5" customHeight="1">
      <c r="A7" s="688"/>
      <c r="B7" s="531" t="s">
        <v>110</v>
      </c>
      <c r="C7" s="71">
        <v>7774</v>
      </c>
      <c r="D7" s="71">
        <v>4067</v>
      </c>
      <c r="E7" s="71">
        <v>3707</v>
      </c>
      <c r="F7" s="71">
        <v>1514</v>
      </c>
      <c r="G7" s="71">
        <v>744</v>
      </c>
      <c r="H7" s="71">
        <v>770</v>
      </c>
      <c r="I7" s="71">
        <v>102</v>
      </c>
      <c r="J7" s="71">
        <v>57</v>
      </c>
      <c r="K7" s="71">
        <v>45</v>
      </c>
      <c r="L7" s="71">
        <v>362</v>
      </c>
      <c r="M7" s="72">
        <v>188</v>
      </c>
      <c r="N7" s="71">
        <v>174</v>
      </c>
      <c r="O7" s="71">
        <v>51</v>
      </c>
      <c r="P7" s="71">
        <v>32</v>
      </c>
      <c r="Q7" s="71">
        <v>19</v>
      </c>
      <c r="R7" s="71">
        <v>199</v>
      </c>
      <c r="S7" s="71">
        <v>90</v>
      </c>
      <c r="T7" s="71">
        <v>109</v>
      </c>
      <c r="U7" s="71">
        <v>21</v>
      </c>
      <c r="V7" s="71">
        <v>12</v>
      </c>
      <c r="W7" s="71">
        <v>9</v>
      </c>
      <c r="X7" s="71">
        <v>28</v>
      </c>
      <c r="Y7" s="71">
        <v>11</v>
      </c>
      <c r="Z7" s="71">
        <v>17</v>
      </c>
      <c r="AA7" s="71">
        <v>5247</v>
      </c>
      <c r="AB7" s="71">
        <v>2799</v>
      </c>
      <c r="AC7" s="71">
        <v>2448</v>
      </c>
      <c r="AD7" s="71">
        <v>250</v>
      </c>
      <c r="AE7" s="71">
        <v>134</v>
      </c>
      <c r="AF7" s="73">
        <v>116</v>
      </c>
    </row>
    <row r="8" spans="1:32" s="67" customFormat="1" ht="19.5" customHeight="1">
      <c r="A8" s="688"/>
      <c r="B8" s="531" t="s">
        <v>111</v>
      </c>
      <c r="C8" s="71">
        <v>11723</v>
      </c>
      <c r="D8" s="71">
        <v>6266</v>
      </c>
      <c r="E8" s="71">
        <v>5457</v>
      </c>
      <c r="F8" s="71">
        <v>9748</v>
      </c>
      <c r="G8" s="71">
        <v>5276</v>
      </c>
      <c r="H8" s="71">
        <v>4472</v>
      </c>
      <c r="I8" s="71">
        <v>49</v>
      </c>
      <c r="J8" s="71">
        <v>24</v>
      </c>
      <c r="K8" s="71">
        <v>25</v>
      </c>
      <c r="L8" s="71">
        <v>278</v>
      </c>
      <c r="M8" s="72">
        <v>122</v>
      </c>
      <c r="N8" s="71">
        <v>156</v>
      </c>
      <c r="O8" s="71">
        <v>102</v>
      </c>
      <c r="P8" s="71">
        <v>47</v>
      </c>
      <c r="Q8" s="71">
        <v>55</v>
      </c>
      <c r="R8" s="71">
        <v>260</v>
      </c>
      <c r="S8" s="71">
        <v>111</v>
      </c>
      <c r="T8" s="71">
        <v>149</v>
      </c>
      <c r="U8" s="71">
        <v>47</v>
      </c>
      <c r="V8" s="71">
        <v>23</v>
      </c>
      <c r="W8" s="71">
        <v>24</v>
      </c>
      <c r="X8" s="71">
        <v>50</v>
      </c>
      <c r="Y8" s="71">
        <v>31</v>
      </c>
      <c r="Z8" s="71">
        <v>19</v>
      </c>
      <c r="AA8" s="71">
        <v>1147</v>
      </c>
      <c r="AB8" s="71">
        <v>608</v>
      </c>
      <c r="AC8" s="71">
        <v>539</v>
      </c>
      <c r="AD8" s="71">
        <v>42</v>
      </c>
      <c r="AE8" s="71">
        <v>24</v>
      </c>
      <c r="AF8" s="73">
        <v>18</v>
      </c>
    </row>
    <row r="9" spans="1:32" s="67" customFormat="1" ht="4.5" customHeight="1">
      <c r="A9" s="75"/>
      <c r="B9" s="263"/>
      <c r="C9" s="71"/>
      <c r="D9" s="90"/>
      <c r="E9" s="90"/>
      <c r="F9" s="91"/>
      <c r="G9" s="91"/>
      <c r="H9" s="91"/>
      <c r="I9" s="91"/>
      <c r="J9" s="91"/>
      <c r="K9" s="91"/>
      <c r="L9" s="91"/>
      <c r="M9" s="95"/>
      <c r="N9" s="71"/>
      <c r="O9" s="71"/>
      <c r="P9" s="71"/>
      <c r="Q9" s="71"/>
      <c r="R9" s="71"/>
      <c r="S9" s="71"/>
      <c r="T9" s="71"/>
      <c r="U9" s="71"/>
      <c r="V9" s="71"/>
      <c r="W9" s="90"/>
      <c r="X9" s="90"/>
      <c r="Y9" s="91"/>
      <c r="Z9" s="91"/>
      <c r="AA9" s="91"/>
      <c r="AB9" s="91"/>
      <c r="AC9" s="91"/>
      <c r="AD9" s="91"/>
      <c r="AE9" s="91"/>
      <c r="AF9" s="264"/>
    </row>
    <row r="10" spans="1:32" s="67" customFormat="1" ht="15" customHeight="1">
      <c r="A10" s="687" t="s">
        <v>8</v>
      </c>
      <c r="B10" s="531" t="s">
        <v>112</v>
      </c>
      <c r="C10" s="71">
        <v>21721</v>
      </c>
      <c r="D10" s="71">
        <v>11595</v>
      </c>
      <c r="E10" s="71">
        <v>10126</v>
      </c>
      <c r="F10" s="71">
        <v>12848</v>
      </c>
      <c r="G10" s="71">
        <v>7185</v>
      </c>
      <c r="H10" s="71">
        <v>5663</v>
      </c>
      <c r="I10" s="71">
        <v>128</v>
      </c>
      <c r="J10" s="71">
        <v>80</v>
      </c>
      <c r="K10" s="71">
        <v>48</v>
      </c>
      <c r="L10" s="71">
        <v>584</v>
      </c>
      <c r="M10" s="72">
        <v>293</v>
      </c>
      <c r="N10" s="71">
        <v>291</v>
      </c>
      <c r="O10" s="71">
        <v>153</v>
      </c>
      <c r="P10" s="71">
        <v>84</v>
      </c>
      <c r="Q10" s="71">
        <v>69</v>
      </c>
      <c r="R10" s="71">
        <v>408</v>
      </c>
      <c r="S10" s="71">
        <v>179</v>
      </c>
      <c r="T10" s="71">
        <v>229</v>
      </c>
      <c r="U10" s="71">
        <v>71</v>
      </c>
      <c r="V10" s="71">
        <v>40</v>
      </c>
      <c r="W10" s="71">
        <v>31</v>
      </c>
      <c r="X10" s="71">
        <v>97</v>
      </c>
      <c r="Y10" s="71">
        <v>54</v>
      </c>
      <c r="Z10" s="71">
        <v>43</v>
      </c>
      <c r="AA10" s="71">
        <v>7164</v>
      </c>
      <c r="AB10" s="71">
        <v>3541</v>
      </c>
      <c r="AC10" s="71">
        <v>3623</v>
      </c>
      <c r="AD10" s="71">
        <v>268</v>
      </c>
      <c r="AE10" s="71">
        <v>139</v>
      </c>
      <c r="AF10" s="73">
        <v>129</v>
      </c>
    </row>
    <row r="11" spans="1:32" s="67" customFormat="1" ht="19.5" customHeight="1">
      <c r="A11" s="688"/>
      <c r="B11" s="531" t="s">
        <v>110</v>
      </c>
      <c r="C11" s="71">
        <v>9034</v>
      </c>
      <c r="D11" s="71">
        <v>4907</v>
      </c>
      <c r="E11" s="71">
        <v>4127</v>
      </c>
      <c r="F11" s="71">
        <v>1751</v>
      </c>
      <c r="G11" s="71">
        <v>1124</v>
      </c>
      <c r="H11" s="71">
        <v>627</v>
      </c>
      <c r="I11" s="71">
        <v>92</v>
      </c>
      <c r="J11" s="71">
        <v>57</v>
      </c>
      <c r="K11" s="71">
        <v>35</v>
      </c>
      <c r="L11" s="71">
        <v>315</v>
      </c>
      <c r="M11" s="72">
        <v>161</v>
      </c>
      <c r="N11" s="71">
        <v>154</v>
      </c>
      <c r="O11" s="71">
        <v>56</v>
      </c>
      <c r="P11" s="71">
        <v>34</v>
      </c>
      <c r="Q11" s="71">
        <v>22</v>
      </c>
      <c r="R11" s="71">
        <v>152</v>
      </c>
      <c r="S11" s="71">
        <v>67</v>
      </c>
      <c r="T11" s="71">
        <v>85</v>
      </c>
      <c r="U11" s="71">
        <v>27</v>
      </c>
      <c r="V11" s="71">
        <v>18</v>
      </c>
      <c r="W11" s="71">
        <v>9</v>
      </c>
      <c r="X11" s="71">
        <v>61</v>
      </c>
      <c r="Y11" s="71">
        <v>33</v>
      </c>
      <c r="Z11" s="71">
        <v>28</v>
      </c>
      <c r="AA11" s="71">
        <v>6374</v>
      </c>
      <c r="AB11" s="71">
        <v>3316</v>
      </c>
      <c r="AC11" s="71">
        <v>3058</v>
      </c>
      <c r="AD11" s="71">
        <v>214</v>
      </c>
      <c r="AE11" s="71">
        <v>113</v>
      </c>
      <c r="AF11" s="73">
        <v>101</v>
      </c>
    </row>
    <row r="12" spans="1:32" s="67" customFormat="1" ht="19.5" customHeight="1">
      <c r="A12" s="688"/>
      <c r="B12" s="531" t="s">
        <v>111</v>
      </c>
      <c r="C12" s="71">
        <v>12687</v>
      </c>
      <c r="D12" s="71">
        <v>6688</v>
      </c>
      <c r="E12" s="71">
        <v>5999</v>
      </c>
      <c r="F12" s="71">
        <v>11097</v>
      </c>
      <c r="G12" s="71">
        <v>6061</v>
      </c>
      <c r="H12" s="71">
        <v>5036</v>
      </c>
      <c r="I12" s="71">
        <v>36</v>
      </c>
      <c r="J12" s="71">
        <v>23</v>
      </c>
      <c r="K12" s="71">
        <v>13</v>
      </c>
      <c r="L12" s="71">
        <v>269</v>
      </c>
      <c r="M12" s="72">
        <v>132</v>
      </c>
      <c r="N12" s="71">
        <v>137</v>
      </c>
      <c r="O12" s="71">
        <v>97</v>
      </c>
      <c r="P12" s="71">
        <v>50</v>
      </c>
      <c r="Q12" s="71">
        <v>47</v>
      </c>
      <c r="R12" s="71">
        <v>256</v>
      </c>
      <c r="S12" s="71">
        <v>112</v>
      </c>
      <c r="T12" s="71">
        <v>144</v>
      </c>
      <c r="U12" s="71">
        <v>44</v>
      </c>
      <c r="V12" s="71">
        <v>22</v>
      </c>
      <c r="W12" s="71">
        <v>22</v>
      </c>
      <c r="X12" s="71">
        <v>36</v>
      </c>
      <c r="Y12" s="71">
        <v>21</v>
      </c>
      <c r="Z12" s="71">
        <v>15</v>
      </c>
      <c r="AA12" s="71">
        <v>790</v>
      </c>
      <c r="AB12" s="71">
        <v>225</v>
      </c>
      <c r="AC12" s="71">
        <v>565</v>
      </c>
      <c r="AD12" s="71">
        <v>54</v>
      </c>
      <c r="AE12" s="71">
        <v>26</v>
      </c>
      <c r="AF12" s="73">
        <v>28</v>
      </c>
    </row>
    <row r="13" spans="1:32" s="67" customFormat="1" ht="4.5" customHeight="1">
      <c r="A13" s="75"/>
      <c r="B13" s="26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3"/>
    </row>
    <row r="14" spans="1:32" s="67" customFormat="1" ht="15" customHeight="1">
      <c r="A14" s="687" t="s">
        <v>9</v>
      </c>
      <c r="B14" s="531" t="s">
        <v>112</v>
      </c>
      <c r="C14" s="71">
        <v>21899</v>
      </c>
      <c r="D14" s="71">
        <v>11661</v>
      </c>
      <c r="E14" s="71">
        <v>10238</v>
      </c>
      <c r="F14" s="71">
        <v>11360</v>
      </c>
      <c r="G14" s="71">
        <v>6078</v>
      </c>
      <c r="H14" s="71">
        <v>5282</v>
      </c>
      <c r="I14" s="71">
        <v>258</v>
      </c>
      <c r="J14" s="71">
        <v>147</v>
      </c>
      <c r="K14" s="71">
        <v>111</v>
      </c>
      <c r="L14" s="71">
        <v>551</v>
      </c>
      <c r="M14" s="72">
        <v>275</v>
      </c>
      <c r="N14" s="71">
        <v>276</v>
      </c>
      <c r="O14" s="71">
        <v>182</v>
      </c>
      <c r="P14" s="71">
        <v>99</v>
      </c>
      <c r="Q14" s="71">
        <v>83</v>
      </c>
      <c r="R14" s="71">
        <v>418</v>
      </c>
      <c r="S14" s="71">
        <v>189</v>
      </c>
      <c r="T14" s="71">
        <v>229</v>
      </c>
      <c r="U14" s="71">
        <v>78</v>
      </c>
      <c r="V14" s="71">
        <v>35</v>
      </c>
      <c r="W14" s="71">
        <v>43</v>
      </c>
      <c r="X14" s="71">
        <v>209</v>
      </c>
      <c r="Y14" s="71">
        <v>100</v>
      </c>
      <c r="Z14" s="71">
        <v>109</v>
      </c>
      <c r="AA14" s="71">
        <v>8587</v>
      </c>
      <c r="AB14" s="71">
        <v>4618</v>
      </c>
      <c r="AC14" s="71">
        <v>3969</v>
      </c>
      <c r="AD14" s="71">
        <v>256</v>
      </c>
      <c r="AE14" s="71">
        <v>120</v>
      </c>
      <c r="AF14" s="73">
        <v>136</v>
      </c>
    </row>
    <row r="15" spans="1:32" s="67" customFormat="1" ht="19.5" customHeight="1">
      <c r="A15" s="688"/>
      <c r="B15" s="531" t="s">
        <v>110</v>
      </c>
      <c r="C15" s="71">
        <v>9535</v>
      </c>
      <c r="D15" s="71">
        <v>5114</v>
      </c>
      <c r="E15" s="71">
        <v>4421</v>
      </c>
      <c r="F15" s="71">
        <v>433</v>
      </c>
      <c r="G15" s="71">
        <v>232</v>
      </c>
      <c r="H15" s="71">
        <v>201</v>
      </c>
      <c r="I15" s="71">
        <v>217</v>
      </c>
      <c r="J15" s="71">
        <v>123</v>
      </c>
      <c r="K15" s="71">
        <v>94</v>
      </c>
      <c r="L15" s="71">
        <v>254</v>
      </c>
      <c r="M15" s="72">
        <v>129</v>
      </c>
      <c r="N15" s="71">
        <v>125</v>
      </c>
      <c r="O15" s="71">
        <v>17</v>
      </c>
      <c r="P15" s="71">
        <v>8</v>
      </c>
      <c r="Q15" s="71">
        <v>9</v>
      </c>
      <c r="R15" s="71">
        <v>124</v>
      </c>
      <c r="S15" s="71">
        <v>50</v>
      </c>
      <c r="T15" s="71">
        <v>74</v>
      </c>
      <c r="U15" s="71">
        <v>4</v>
      </c>
      <c r="V15" s="71">
        <v>2</v>
      </c>
      <c r="W15" s="71">
        <v>2</v>
      </c>
      <c r="X15" s="71">
        <v>152</v>
      </c>
      <c r="Y15" s="71">
        <v>70</v>
      </c>
      <c r="Z15" s="71">
        <v>82</v>
      </c>
      <c r="AA15" s="71">
        <v>8186</v>
      </c>
      <c r="AB15" s="71">
        <v>4427</v>
      </c>
      <c r="AC15" s="71">
        <v>3759</v>
      </c>
      <c r="AD15" s="71">
        <v>148</v>
      </c>
      <c r="AE15" s="71">
        <v>73</v>
      </c>
      <c r="AF15" s="73">
        <v>75</v>
      </c>
    </row>
    <row r="16" spans="1:32" s="67" customFormat="1" ht="19.5" customHeight="1">
      <c r="A16" s="688"/>
      <c r="B16" s="531" t="s">
        <v>111</v>
      </c>
      <c r="C16" s="71">
        <v>12364</v>
      </c>
      <c r="D16" s="71">
        <v>6547</v>
      </c>
      <c r="E16" s="71">
        <v>5817</v>
      </c>
      <c r="F16" s="71">
        <v>10927</v>
      </c>
      <c r="G16" s="71">
        <v>5846</v>
      </c>
      <c r="H16" s="71">
        <v>5081</v>
      </c>
      <c r="I16" s="71">
        <v>41</v>
      </c>
      <c r="J16" s="71">
        <v>24</v>
      </c>
      <c r="K16" s="71">
        <v>17</v>
      </c>
      <c r="L16" s="71">
        <v>297</v>
      </c>
      <c r="M16" s="72">
        <v>146</v>
      </c>
      <c r="N16" s="71">
        <v>151</v>
      </c>
      <c r="O16" s="71">
        <v>165</v>
      </c>
      <c r="P16" s="71">
        <v>91</v>
      </c>
      <c r="Q16" s="71">
        <v>74</v>
      </c>
      <c r="R16" s="71">
        <v>294</v>
      </c>
      <c r="S16" s="71">
        <v>139</v>
      </c>
      <c r="T16" s="71">
        <v>155</v>
      </c>
      <c r="U16" s="71">
        <v>74</v>
      </c>
      <c r="V16" s="71">
        <v>33</v>
      </c>
      <c r="W16" s="71">
        <v>41</v>
      </c>
      <c r="X16" s="71">
        <v>57</v>
      </c>
      <c r="Y16" s="71">
        <v>30</v>
      </c>
      <c r="Z16" s="71">
        <v>27</v>
      </c>
      <c r="AA16" s="71">
        <v>401</v>
      </c>
      <c r="AB16" s="71">
        <v>191</v>
      </c>
      <c r="AC16" s="71">
        <v>210</v>
      </c>
      <c r="AD16" s="71">
        <v>108</v>
      </c>
      <c r="AE16" s="71">
        <v>47</v>
      </c>
      <c r="AF16" s="73">
        <v>61</v>
      </c>
    </row>
    <row r="17" spans="1:32" s="67" customFormat="1" ht="4.5" customHeight="1">
      <c r="A17" s="75"/>
      <c r="B17" s="263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3"/>
    </row>
    <row r="18" spans="1:32" s="67" customFormat="1" ht="15" customHeight="1">
      <c r="A18" s="687" t="s">
        <v>10</v>
      </c>
      <c r="B18" s="531" t="s">
        <v>112</v>
      </c>
      <c r="C18" s="71">
        <v>24075</v>
      </c>
      <c r="D18" s="71">
        <v>12872</v>
      </c>
      <c r="E18" s="71">
        <v>11203</v>
      </c>
      <c r="F18" s="71">
        <v>13030</v>
      </c>
      <c r="G18" s="71">
        <v>7107</v>
      </c>
      <c r="H18" s="71">
        <v>5923</v>
      </c>
      <c r="I18" s="71">
        <v>358</v>
      </c>
      <c r="J18" s="71">
        <v>194</v>
      </c>
      <c r="K18" s="71">
        <v>164</v>
      </c>
      <c r="L18" s="71">
        <v>578</v>
      </c>
      <c r="M18" s="72">
        <v>279</v>
      </c>
      <c r="N18" s="71">
        <v>299</v>
      </c>
      <c r="O18" s="71">
        <v>234</v>
      </c>
      <c r="P18" s="71">
        <v>130</v>
      </c>
      <c r="Q18" s="71">
        <v>104</v>
      </c>
      <c r="R18" s="71">
        <v>337</v>
      </c>
      <c r="S18" s="71">
        <v>160</v>
      </c>
      <c r="T18" s="71">
        <v>177</v>
      </c>
      <c r="U18" s="71">
        <v>77</v>
      </c>
      <c r="V18" s="71">
        <v>41</v>
      </c>
      <c r="W18" s="71">
        <v>36</v>
      </c>
      <c r="X18" s="71">
        <v>703</v>
      </c>
      <c r="Y18" s="71">
        <v>387</v>
      </c>
      <c r="Z18" s="71">
        <v>316</v>
      </c>
      <c r="AA18" s="71">
        <v>8469</v>
      </c>
      <c r="AB18" s="71">
        <v>4422</v>
      </c>
      <c r="AC18" s="71">
        <v>4047</v>
      </c>
      <c r="AD18" s="71">
        <v>289</v>
      </c>
      <c r="AE18" s="71">
        <v>152</v>
      </c>
      <c r="AF18" s="73">
        <v>137</v>
      </c>
    </row>
    <row r="19" spans="1:32" s="67" customFormat="1" ht="19.5" customHeight="1">
      <c r="A19" s="688"/>
      <c r="B19" s="531" t="s">
        <v>110</v>
      </c>
      <c r="C19" s="71">
        <v>11469</v>
      </c>
      <c r="D19" s="71">
        <v>6158</v>
      </c>
      <c r="E19" s="71">
        <v>5311</v>
      </c>
      <c r="F19" s="71">
        <v>2932</v>
      </c>
      <c r="G19" s="71">
        <v>1637</v>
      </c>
      <c r="H19" s="71">
        <v>1295</v>
      </c>
      <c r="I19" s="71">
        <v>277</v>
      </c>
      <c r="J19" s="71">
        <v>155</v>
      </c>
      <c r="K19" s="71">
        <v>122</v>
      </c>
      <c r="L19" s="71">
        <v>286</v>
      </c>
      <c r="M19" s="72">
        <v>144</v>
      </c>
      <c r="N19" s="71">
        <v>142</v>
      </c>
      <c r="O19" s="71">
        <v>140</v>
      </c>
      <c r="P19" s="71">
        <v>75</v>
      </c>
      <c r="Q19" s="71">
        <v>65</v>
      </c>
      <c r="R19" s="71">
        <v>110</v>
      </c>
      <c r="S19" s="71">
        <v>47</v>
      </c>
      <c r="T19" s="71">
        <v>63</v>
      </c>
      <c r="U19" s="71">
        <v>46</v>
      </c>
      <c r="V19" s="71">
        <v>24</v>
      </c>
      <c r="W19" s="71">
        <v>22</v>
      </c>
      <c r="X19" s="71">
        <v>454</v>
      </c>
      <c r="Y19" s="71">
        <v>267</v>
      </c>
      <c r="Z19" s="71">
        <v>187</v>
      </c>
      <c r="AA19" s="71">
        <v>7086</v>
      </c>
      <c r="AB19" s="71">
        <v>3727</v>
      </c>
      <c r="AC19" s="71">
        <v>3359</v>
      </c>
      <c r="AD19" s="71">
        <v>138</v>
      </c>
      <c r="AE19" s="71">
        <v>82</v>
      </c>
      <c r="AF19" s="73">
        <v>56</v>
      </c>
    </row>
    <row r="20" spans="1:32" s="67" customFormat="1" ht="19.5" customHeight="1">
      <c r="A20" s="688"/>
      <c r="B20" s="531" t="s">
        <v>111</v>
      </c>
      <c r="C20" s="71">
        <v>12606</v>
      </c>
      <c r="D20" s="71">
        <v>6714</v>
      </c>
      <c r="E20" s="71">
        <v>5892</v>
      </c>
      <c r="F20" s="71">
        <v>10098</v>
      </c>
      <c r="G20" s="71">
        <v>5470</v>
      </c>
      <c r="H20" s="71">
        <v>4628</v>
      </c>
      <c r="I20" s="71">
        <v>81</v>
      </c>
      <c r="J20" s="71">
        <v>39</v>
      </c>
      <c r="K20" s="71">
        <v>42</v>
      </c>
      <c r="L20" s="71">
        <v>292</v>
      </c>
      <c r="M20" s="72">
        <v>135</v>
      </c>
      <c r="N20" s="71">
        <v>157</v>
      </c>
      <c r="O20" s="71">
        <v>94</v>
      </c>
      <c r="P20" s="71">
        <v>55</v>
      </c>
      <c r="Q20" s="71">
        <v>39</v>
      </c>
      <c r="R20" s="71">
        <v>227</v>
      </c>
      <c r="S20" s="71">
        <v>113</v>
      </c>
      <c r="T20" s="71">
        <v>114</v>
      </c>
      <c r="U20" s="71">
        <v>31</v>
      </c>
      <c r="V20" s="71">
        <v>17</v>
      </c>
      <c r="W20" s="71">
        <v>14</v>
      </c>
      <c r="X20" s="71">
        <v>249</v>
      </c>
      <c r="Y20" s="71">
        <v>120</v>
      </c>
      <c r="Z20" s="71">
        <v>129</v>
      </c>
      <c r="AA20" s="71">
        <v>1383</v>
      </c>
      <c r="AB20" s="71">
        <v>695</v>
      </c>
      <c r="AC20" s="71">
        <v>688</v>
      </c>
      <c r="AD20" s="71">
        <v>151</v>
      </c>
      <c r="AE20" s="71">
        <v>70</v>
      </c>
      <c r="AF20" s="73">
        <v>81</v>
      </c>
    </row>
    <row r="21" spans="1:32" s="67" customFormat="1" ht="4.5" customHeight="1">
      <c r="A21" s="75"/>
      <c r="B21" s="263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3"/>
    </row>
    <row r="22" spans="1:32" s="67" customFormat="1" ht="15" customHeight="1">
      <c r="A22" s="687" t="s">
        <v>11</v>
      </c>
      <c r="B22" s="531" t="s">
        <v>112</v>
      </c>
      <c r="C22" s="71">
        <v>25022</v>
      </c>
      <c r="D22" s="71">
        <v>13102</v>
      </c>
      <c r="E22" s="71">
        <v>11920</v>
      </c>
      <c r="F22" s="71">
        <v>13730</v>
      </c>
      <c r="G22" s="71">
        <v>7269</v>
      </c>
      <c r="H22" s="71">
        <v>6461</v>
      </c>
      <c r="I22" s="71">
        <v>432</v>
      </c>
      <c r="J22" s="71">
        <v>224</v>
      </c>
      <c r="K22" s="71">
        <v>208</v>
      </c>
      <c r="L22" s="71">
        <v>716</v>
      </c>
      <c r="M22" s="72">
        <v>339</v>
      </c>
      <c r="N22" s="71">
        <v>377</v>
      </c>
      <c r="O22" s="71">
        <v>227</v>
      </c>
      <c r="P22" s="71">
        <v>135</v>
      </c>
      <c r="Q22" s="71">
        <v>92</v>
      </c>
      <c r="R22" s="71">
        <v>375</v>
      </c>
      <c r="S22" s="71">
        <v>196</v>
      </c>
      <c r="T22" s="71">
        <v>179</v>
      </c>
      <c r="U22" s="71">
        <v>39</v>
      </c>
      <c r="V22" s="71">
        <v>20</v>
      </c>
      <c r="W22" s="71">
        <v>19</v>
      </c>
      <c r="X22" s="71">
        <v>332</v>
      </c>
      <c r="Y22" s="71">
        <v>155</v>
      </c>
      <c r="Z22" s="71">
        <v>177</v>
      </c>
      <c r="AA22" s="71">
        <v>8963</v>
      </c>
      <c r="AB22" s="71">
        <v>4670</v>
      </c>
      <c r="AC22" s="71">
        <v>4293</v>
      </c>
      <c r="AD22" s="71">
        <v>208</v>
      </c>
      <c r="AE22" s="71">
        <v>94</v>
      </c>
      <c r="AF22" s="73">
        <v>114</v>
      </c>
    </row>
    <row r="23" spans="1:32" s="67" customFormat="1" ht="19.5" customHeight="1">
      <c r="A23" s="688"/>
      <c r="B23" s="531" t="s">
        <v>110</v>
      </c>
      <c r="C23" s="71">
        <v>11671</v>
      </c>
      <c r="D23" s="71">
        <v>6163</v>
      </c>
      <c r="E23" s="71">
        <v>5508</v>
      </c>
      <c r="F23" s="71">
        <v>2896</v>
      </c>
      <c r="G23" s="71">
        <v>1551</v>
      </c>
      <c r="H23" s="71">
        <v>1345</v>
      </c>
      <c r="I23" s="71">
        <v>334</v>
      </c>
      <c r="J23" s="71">
        <v>174</v>
      </c>
      <c r="K23" s="71">
        <v>160</v>
      </c>
      <c r="L23" s="71">
        <v>330</v>
      </c>
      <c r="M23" s="72">
        <v>180</v>
      </c>
      <c r="N23" s="71">
        <v>150</v>
      </c>
      <c r="O23" s="71">
        <v>94</v>
      </c>
      <c r="P23" s="71">
        <v>63</v>
      </c>
      <c r="Q23" s="71">
        <v>31</v>
      </c>
      <c r="R23" s="71">
        <v>70</v>
      </c>
      <c r="S23" s="71">
        <v>40</v>
      </c>
      <c r="T23" s="71">
        <v>30</v>
      </c>
      <c r="U23" s="71">
        <v>11</v>
      </c>
      <c r="V23" s="71">
        <v>6</v>
      </c>
      <c r="W23" s="71">
        <v>5</v>
      </c>
      <c r="X23" s="532" t="s">
        <v>482</v>
      </c>
      <c r="Y23" s="532" t="s">
        <v>482</v>
      </c>
      <c r="Z23" s="532" t="s">
        <v>482</v>
      </c>
      <c r="AA23" s="71">
        <v>7728</v>
      </c>
      <c r="AB23" s="71">
        <v>4055</v>
      </c>
      <c r="AC23" s="71">
        <v>3673</v>
      </c>
      <c r="AD23" s="71">
        <v>208</v>
      </c>
      <c r="AE23" s="71">
        <v>94</v>
      </c>
      <c r="AF23" s="73">
        <v>114</v>
      </c>
    </row>
    <row r="24" spans="1:32" s="67" customFormat="1" ht="19.5" customHeight="1">
      <c r="A24" s="688"/>
      <c r="B24" s="531" t="s">
        <v>111</v>
      </c>
      <c r="C24" s="71">
        <v>13351</v>
      </c>
      <c r="D24" s="71">
        <v>6939</v>
      </c>
      <c r="E24" s="71">
        <v>6412</v>
      </c>
      <c r="F24" s="71">
        <v>10834</v>
      </c>
      <c r="G24" s="71">
        <v>5718</v>
      </c>
      <c r="H24" s="71">
        <v>5116</v>
      </c>
      <c r="I24" s="71">
        <v>98</v>
      </c>
      <c r="J24" s="71">
        <v>50</v>
      </c>
      <c r="K24" s="71">
        <v>48</v>
      </c>
      <c r="L24" s="71">
        <v>386</v>
      </c>
      <c r="M24" s="72">
        <v>159</v>
      </c>
      <c r="N24" s="71">
        <v>227</v>
      </c>
      <c r="O24" s="71">
        <v>133</v>
      </c>
      <c r="P24" s="71">
        <v>72</v>
      </c>
      <c r="Q24" s="71">
        <v>61</v>
      </c>
      <c r="R24" s="71">
        <v>305</v>
      </c>
      <c r="S24" s="71">
        <v>156</v>
      </c>
      <c r="T24" s="71">
        <v>149</v>
      </c>
      <c r="U24" s="71">
        <v>28</v>
      </c>
      <c r="V24" s="71">
        <v>14</v>
      </c>
      <c r="W24" s="71">
        <v>14</v>
      </c>
      <c r="X24" s="71">
        <v>332</v>
      </c>
      <c r="Y24" s="71">
        <v>155</v>
      </c>
      <c r="Z24" s="71">
        <v>177</v>
      </c>
      <c r="AA24" s="71">
        <v>1235</v>
      </c>
      <c r="AB24" s="71">
        <v>615</v>
      </c>
      <c r="AC24" s="71">
        <v>620</v>
      </c>
      <c r="AD24" s="532" t="s">
        <v>482</v>
      </c>
      <c r="AE24" s="532" t="s">
        <v>482</v>
      </c>
      <c r="AF24" s="533" t="s">
        <v>482</v>
      </c>
    </row>
    <row r="25" spans="1:32" s="67" customFormat="1" ht="4.5" customHeight="1">
      <c r="A25" s="75"/>
      <c r="B25" s="263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3"/>
    </row>
    <row r="26" spans="1:32" s="67" customFormat="1" ht="15" customHeight="1">
      <c r="A26" s="687" t="s">
        <v>113</v>
      </c>
      <c r="B26" s="531" t="s">
        <v>112</v>
      </c>
      <c r="C26" s="71">
        <v>26142</v>
      </c>
      <c r="D26" s="71">
        <v>13861</v>
      </c>
      <c r="E26" s="71">
        <v>12281</v>
      </c>
      <c r="F26" s="71">
        <v>13585</v>
      </c>
      <c r="G26" s="71">
        <v>7263</v>
      </c>
      <c r="H26" s="71">
        <v>6322</v>
      </c>
      <c r="I26" s="71">
        <v>743</v>
      </c>
      <c r="J26" s="71">
        <v>371</v>
      </c>
      <c r="K26" s="71">
        <v>372</v>
      </c>
      <c r="L26" s="71">
        <v>1060</v>
      </c>
      <c r="M26" s="72">
        <v>511</v>
      </c>
      <c r="N26" s="71">
        <v>549</v>
      </c>
      <c r="O26" s="71">
        <v>378</v>
      </c>
      <c r="P26" s="71">
        <v>206</v>
      </c>
      <c r="Q26" s="71">
        <v>172</v>
      </c>
      <c r="R26" s="71">
        <v>495</v>
      </c>
      <c r="S26" s="71">
        <v>257</v>
      </c>
      <c r="T26" s="71">
        <v>238</v>
      </c>
      <c r="U26" s="71">
        <v>142</v>
      </c>
      <c r="V26" s="71">
        <v>68</v>
      </c>
      <c r="W26" s="71">
        <v>74</v>
      </c>
      <c r="X26" s="71">
        <v>94</v>
      </c>
      <c r="Y26" s="71">
        <v>45</v>
      </c>
      <c r="Z26" s="71">
        <v>49</v>
      </c>
      <c r="AA26" s="71">
        <v>9373</v>
      </c>
      <c r="AB26" s="71">
        <v>5006</v>
      </c>
      <c r="AC26" s="71">
        <v>4367</v>
      </c>
      <c r="AD26" s="71">
        <v>272</v>
      </c>
      <c r="AE26" s="71">
        <v>134</v>
      </c>
      <c r="AF26" s="73">
        <v>138</v>
      </c>
    </row>
    <row r="27" spans="1:32" s="67" customFormat="1" ht="19.5" customHeight="1">
      <c r="A27" s="688"/>
      <c r="B27" s="531" t="s">
        <v>110</v>
      </c>
      <c r="C27" s="71">
        <v>12682</v>
      </c>
      <c r="D27" s="71">
        <v>6810</v>
      </c>
      <c r="E27" s="71">
        <v>5872</v>
      </c>
      <c r="F27" s="71">
        <v>2355</v>
      </c>
      <c r="G27" s="71">
        <v>1300</v>
      </c>
      <c r="H27" s="71">
        <v>1055</v>
      </c>
      <c r="I27" s="71">
        <v>537</v>
      </c>
      <c r="J27" s="71">
        <v>279</v>
      </c>
      <c r="K27" s="71">
        <v>258</v>
      </c>
      <c r="L27" s="71">
        <v>653</v>
      </c>
      <c r="M27" s="72">
        <v>327</v>
      </c>
      <c r="N27" s="71">
        <v>326</v>
      </c>
      <c r="O27" s="71">
        <v>242</v>
      </c>
      <c r="P27" s="71">
        <v>138</v>
      </c>
      <c r="Q27" s="71">
        <v>104</v>
      </c>
      <c r="R27" s="71">
        <v>160</v>
      </c>
      <c r="S27" s="71">
        <v>92</v>
      </c>
      <c r="T27" s="71">
        <v>68</v>
      </c>
      <c r="U27" s="71">
        <v>76</v>
      </c>
      <c r="V27" s="71">
        <v>44</v>
      </c>
      <c r="W27" s="71">
        <v>32</v>
      </c>
      <c r="X27" s="532" t="s">
        <v>482</v>
      </c>
      <c r="Y27" s="532" t="s">
        <v>482</v>
      </c>
      <c r="Z27" s="532" t="s">
        <v>482</v>
      </c>
      <c r="AA27" s="71">
        <v>8387</v>
      </c>
      <c r="AB27" s="71">
        <v>4496</v>
      </c>
      <c r="AC27" s="71">
        <v>3891</v>
      </c>
      <c r="AD27" s="71">
        <v>272</v>
      </c>
      <c r="AE27" s="71">
        <v>134</v>
      </c>
      <c r="AF27" s="73">
        <v>138</v>
      </c>
    </row>
    <row r="28" spans="1:32" s="67" customFormat="1" ht="19.5" customHeight="1">
      <c r="A28" s="688"/>
      <c r="B28" s="531" t="s">
        <v>111</v>
      </c>
      <c r="C28" s="71">
        <v>13460</v>
      </c>
      <c r="D28" s="71">
        <v>7051</v>
      </c>
      <c r="E28" s="71">
        <v>6409</v>
      </c>
      <c r="F28" s="71">
        <v>11230</v>
      </c>
      <c r="G28" s="71">
        <v>5963</v>
      </c>
      <c r="H28" s="71">
        <v>5267</v>
      </c>
      <c r="I28" s="71">
        <v>206</v>
      </c>
      <c r="J28" s="71">
        <v>92</v>
      </c>
      <c r="K28" s="71">
        <v>114</v>
      </c>
      <c r="L28" s="71">
        <v>407</v>
      </c>
      <c r="M28" s="72">
        <v>184</v>
      </c>
      <c r="N28" s="71">
        <v>223</v>
      </c>
      <c r="O28" s="71">
        <v>136</v>
      </c>
      <c r="P28" s="71">
        <v>68</v>
      </c>
      <c r="Q28" s="71">
        <v>68</v>
      </c>
      <c r="R28" s="71">
        <v>335</v>
      </c>
      <c r="S28" s="71">
        <v>165</v>
      </c>
      <c r="T28" s="71">
        <v>170</v>
      </c>
      <c r="U28" s="71">
        <v>66</v>
      </c>
      <c r="V28" s="71">
        <v>24</v>
      </c>
      <c r="W28" s="71">
        <v>42</v>
      </c>
      <c r="X28" s="71">
        <v>94</v>
      </c>
      <c r="Y28" s="71">
        <v>45</v>
      </c>
      <c r="Z28" s="71">
        <v>49</v>
      </c>
      <c r="AA28" s="71">
        <v>986</v>
      </c>
      <c r="AB28" s="71">
        <v>510</v>
      </c>
      <c r="AC28" s="71">
        <v>476</v>
      </c>
      <c r="AD28" s="532" t="s">
        <v>482</v>
      </c>
      <c r="AE28" s="532" t="s">
        <v>482</v>
      </c>
      <c r="AF28" s="533" t="s">
        <v>482</v>
      </c>
    </row>
    <row r="29" spans="1:32" s="67" customFormat="1" ht="4.5" customHeight="1">
      <c r="A29" s="75"/>
      <c r="B29" s="263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3"/>
    </row>
    <row r="30" spans="1:32" s="67" customFormat="1" ht="15" customHeight="1">
      <c r="A30" s="687" t="s">
        <v>114</v>
      </c>
      <c r="B30" s="531" t="s">
        <v>112</v>
      </c>
      <c r="C30" s="71">
        <v>29377</v>
      </c>
      <c r="D30" s="71">
        <v>15115</v>
      </c>
      <c r="E30" s="71">
        <v>14262</v>
      </c>
      <c r="F30" s="71">
        <v>14027</v>
      </c>
      <c r="G30" s="71">
        <v>7311</v>
      </c>
      <c r="H30" s="71">
        <v>6716</v>
      </c>
      <c r="I30" s="71">
        <v>949</v>
      </c>
      <c r="J30" s="71">
        <v>475</v>
      </c>
      <c r="K30" s="71">
        <v>474</v>
      </c>
      <c r="L30" s="71">
        <v>1367</v>
      </c>
      <c r="M30" s="72">
        <v>669</v>
      </c>
      <c r="N30" s="71">
        <v>698</v>
      </c>
      <c r="O30" s="71">
        <v>594</v>
      </c>
      <c r="P30" s="71">
        <v>303</v>
      </c>
      <c r="Q30" s="71">
        <v>291</v>
      </c>
      <c r="R30" s="71">
        <v>641</v>
      </c>
      <c r="S30" s="71">
        <v>326</v>
      </c>
      <c r="T30" s="71">
        <v>315</v>
      </c>
      <c r="U30" s="71">
        <v>209</v>
      </c>
      <c r="V30" s="71">
        <v>108</v>
      </c>
      <c r="W30" s="71">
        <v>101</v>
      </c>
      <c r="X30" s="71">
        <v>90</v>
      </c>
      <c r="Y30" s="71">
        <v>43</v>
      </c>
      <c r="Z30" s="71">
        <v>47</v>
      </c>
      <c r="AA30" s="71">
        <v>11099</v>
      </c>
      <c r="AB30" s="71">
        <v>5678</v>
      </c>
      <c r="AC30" s="71">
        <v>5421</v>
      </c>
      <c r="AD30" s="71">
        <v>401</v>
      </c>
      <c r="AE30" s="71">
        <v>202</v>
      </c>
      <c r="AF30" s="73">
        <v>199</v>
      </c>
    </row>
    <row r="31" spans="1:32" s="67" customFormat="1" ht="19.5" customHeight="1">
      <c r="A31" s="688"/>
      <c r="B31" s="531" t="s">
        <v>110</v>
      </c>
      <c r="C31" s="71">
        <v>14559</v>
      </c>
      <c r="D31" s="71">
        <v>7627</v>
      </c>
      <c r="E31" s="71">
        <v>6932</v>
      </c>
      <c r="F31" s="71">
        <v>1664</v>
      </c>
      <c r="G31" s="71">
        <v>893</v>
      </c>
      <c r="H31" s="71">
        <v>771</v>
      </c>
      <c r="I31" s="71">
        <v>682</v>
      </c>
      <c r="J31" s="71">
        <v>348</v>
      </c>
      <c r="K31" s="71">
        <v>334</v>
      </c>
      <c r="L31" s="71">
        <v>839</v>
      </c>
      <c r="M31" s="72">
        <v>444</v>
      </c>
      <c r="N31" s="71">
        <v>395</v>
      </c>
      <c r="O31" s="71">
        <v>350</v>
      </c>
      <c r="P31" s="71">
        <v>195</v>
      </c>
      <c r="Q31" s="71">
        <v>155</v>
      </c>
      <c r="R31" s="71">
        <v>241</v>
      </c>
      <c r="S31" s="71">
        <v>144</v>
      </c>
      <c r="T31" s="71">
        <v>97</v>
      </c>
      <c r="U31" s="71">
        <v>124</v>
      </c>
      <c r="V31" s="71">
        <v>67</v>
      </c>
      <c r="W31" s="71">
        <v>57</v>
      </c>
      <c r="X31" s="532" t="s">
        <v>482</v>
      </c>
      <c r="Y31" s="532" t="s">
        <v>482</v>
      </c>
      <c r="Z31" s="532" t="s">
        <v>482</v>
      </c>
      <c r="AA31" s="71">
        <v>10258</v>
      </c>
      <c r="AB31" s="71">
        <v>5334</v>
      </c>
      <c r="AC31" s="71">
        <v>4924</v>
      </c>
      <c r="AD31" s="71">
        <v>401</v>
      </c>
      <c r="AE31" s="71">
        <v>202</v>
      </c>
      <c r="AF31" s="73">
        <v>199</v>
      </c>
    </row>
    <row r="32" spans="1:32" s="67" customFormat="1" ht="19.5" customHeight="1">
      <c r="A32" s="688"/>
      <c r="B32" s="531" t="s">
        <v>111</v>
      </c>
      <c r="C32" s="71">
        <v>14818</v>
      </c>
      <c r="D32" s="71">
        <v>7488</v>
      </c>
      <c r="E32" s="71">
        <v>7330</v>
      </c>
      <c r="F32" s="71">
        <v>12363</v>
      </c>
      <c r="G32" s="71">
        <v>6418</v>
      </c>
      <c r="H32" s="71">
        <v>5945</v>
      </c>
      <c r="I32" s="71">
        <v>267</v>
      </c>
      <c r="J32" s="71">
        <v>127</v>
      </c>
      <c r="K32" s="71">
        <v>140</v>
      </c>
      <c r="L32" s="71">
        <v>528</v>
      </c>
      <c r="M32" s="72">
        <v>225</v>
      </c>
      <c r="N32" s="71">
        <v>303</v>
      </c>
      <c r="O32" s="71">
        <v>244</v>
      </c>
      <c r="P32" s="71">
        <v>108</v>
      </c>
      <c r="Q32" s="71">
        <v>136</v>
      </c>
      <c r="R32" s="71">
        <v>400</v>
      </c>
      <c r="S32" s="71">
        <v>182</v>
      </c>
      <c r="T32" s="71">
        <v>218</v>
      </c>
      <c r="U32" s="71">
        <v>85</v>
      </c>
      <c r="V32" s="71">
        <v>41</v>
      </c>
      <c r="W32" s="71">
        <v>44</v>
      </c>
      <c r="X32" s="71">
        <v>90</v>
      </c>
      <c r="Y32" s="71">
        <v>43</v>
      </c>
      <c r="Z32" s="71">
        <v>47</v>
      </c>
      <c r="AA32" s="71">
        <v>841</v>
      </c>
      <c r="AB32" s="71">
        <v>344</v>
      </c>
      <c r="AC32" s="71">
        <v>497</v>
      </c>
      <c r="AD32" s="532" t="s">
        <v>482</v>
      </c>
      <c r="AE32" s="532" t="s">
        <v>482</v>
      </c>
      <c r="AF32" s="533" t="s">
        <v>482</v>
      </c>
    </row>
    <row r="33" spans="1:32" s="67" customFormat="1" ht="4.5" customHeight="1">
      <c r="A33" s="75"/>
      <c r="B33" s="263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3"/>
    </row>
    <row r="34" spans="1:32" s="67" customFormat="1" ht="15" customHeight="1">
      <c r="A34" s="687" t="s">
        <v>115</v>
      </c>
      <c r="B34" s="531" t="s">
        <v>112</v>
      </c>
      <c r="C34" s="71">
        <v>31221</v>
      </c>
      <c r="D34" s="71">
        <v>15959</v>
      </c>
      <c r="E34" s="71">
        <v>15262</v>
      </c>
      <c r="F34" s="71">
        <v>14246</v>
      </c>
      <c r="G34" s="71">
        <v>7210</v>
      </c>
      <c r="H34" s="71">
        <v>7036</v>
      </c>
      <c r="I34" s="71">
        <v>1073</v>
      </c>
      <c r="J34" s="71">
        <v>529</v>
      </c>
      <c r="K34" s="71">
        <v>544</v>
      </c>
      <c r="L34" s="71">
        <v>1543</v>
      </c>
      <c r="M34" s="72">
        <v>765</v>
      </c>
      <c r="N34" s="71">
        <v>778</v>
      </c>
      <c r="O34" s="71">
        <v>638</v>
      </c>
      <c r="P34" s="71">
        <v>317</v>
      </c>
      <c r="Q34" s="71">
        <v>321</v>
      </c>
      <c r="R34" s="71">
        <v>769</v>
      </c>
      <c r="S34" s="71">
        <v>386</v>
      </c>
      <c r="T34" s="71">
        <v>383</v>
      </c>
      <c r="U34" s="71">
        <v>249</v>
      </c>
      <c r="V34" s="71">
        <v>140</v>
      </c>
      <c r="W34" s="71">
        <v>109</v>
      </c>
      <c r="X34" s="71">
        <v>102</v>
      </c>
      <c r="Y34" s="71">
        <v>52</v>
      </c>
      <c r="Z34" s="71">
        <v>50</v>
      </c>
      <c r="AA34" s="71">
        <v>11977</v>
      </c>
      <c r="AB34" s="71">
        <v>6235</v>
      </c>
      <c r="AC34" s="71">
        <v>5742</v>
      </c>
      <c r="AD34" s="71">
        <v>624</v>
      </c>
      <c r="AE34" s="71">
        <v>325</v>
      </c>
      <c r="AF34" s="73">
        <v>299</v>
      </c>
    </row>
    <row r="35" spans="1:32" s="67" customFormat="1" ht="19.5" customHeight="1">
      <c r="A35" s="688"/>
      <c r="B35" s="531" t="s">
        <v>110</v>
      </c>
      <c r="C35" s="71">
        <v>15742</v>
      </c>
      <c r="D35" s="71">
        <v>8189</v>
      </c>
      <c r="E35" s="71">
        <v>7553</v>
      </c>
      <c r="F35" s="71">
        <v>1622</v>
      </c>
      <c r="G35" s="71">
        <v>760</v>
      </c>
      <c r="H35" s="71">
        <v>862</v>
      </c>
      <c r="I35" s="71">
        <v>732</v>
      </c>
      <c r="J35" s="71">
        <v>368</v>
      </c>
      <c r="K35" s="71">
        <v>364</v>
      </c>
      <c r="L35" s="71">
        <v>887</v>
      </c>
      <c r="M35" s="72">
        <v>476</v>
      </c>
      <c r="N35" s="71">
        <v>411</v>
      </c>
      <c r="O35" s="71">
        <v>354</v>
      </c>
      <c r="P35" s="71">
        <v>193</v>
      </c>
      <c r="Q35" s="71">
        <v>161</v>
      </c>
      <c r="R35" s="71">
        <v>274</v>
      </c>
      <c r="S35" s="71">
        <v>156</v>
      </c>
      <c r="T35" s="71">
        <v>118</v>
      </c>
      <c r="U35" s="71">
        <v>122</v>
      </c>
      <c r="V35" s="71">
        <v>71</v>
      </c>
      <c r="W35" s="71">
        <v>51</v>
      </c>
      <c r="X35" s="532" t="s">
        <v>482</v>
      </c>
      <c r="Y35" s="532" t="s">
        <v>482</v>
      </c>
      <c r="Z35" s="532" t="s">
        <v>482</v>
      </c>
      <c r="AA35" s="71">
        <v>11127</v>
      </c>
      <c r="AB35" s="71">
        <v>5840</v>
      </c>
      <c r="AC35" s="71">
        <v>5287</v>
      </c>
      <c r="AD35" s="71">
        <v>624</v>
      </c>
      <c r="AE35" s="71">
        <v>325</v>
      </c>
      <c r="AF35" s="73">
        <v>299</v>
      </c>
    </row>
    <row r="36" spans="1:32" s="67" customFormat="1" ht="19.5" customHeight="1">
      <c r="A36" s="688"/>
      <c r="B36" s="531" t="s">
        <v>111</v>
      </c>
      <c r="C36" s="71">
        <v>15479</v>
      </c>
      <c r="D36" s="71">
        <v>7770</v>
      </c>
      <c r="E36" s="71">
        <v>7709</v>
      </c>
      <c r="F36" s="71">
        <v>12624</v>
      </c>
      <c r="G36" s="71">
        <v>6450</v>
      </c>
      <c r="H36" s="71">
        <v>6174</v>
      </c>
      <c r="I36" s="71">
        <v>341</v>
      </c>
      <c r="J36" s="71">
        <v>161</v>
      </c>
      <c r="K36" s="71">
        <v>180</v>
      </c>
      <c r="L36" s="71">
        <v>656</v>
      </c>
      <c r="M36" s="72">
        <v>289</v>
      </c>
      <c r="N36" s="71">
        <v>367</v>
      </c>
      <c r="O36" s="71">
        <v>284</v>
      </c>
      <c r="P36" s="71">
        <v>124</v>
      </c>
      <c r="Q36" s="71">
        <v>160</v>
      </c>
      <c r="R36" s="71">
        <v>495</v>
      </c>
      <c r="S36" s="71">
        <v>230</v>
      </c>
      <c r="T36" s="71">
        <v>265</v>
      </c>
      <c r="U36" s="71">
        <v>127</v>
      </c>
      <c r="V36" s="71">
        <v>69</v>
      </c>
      <c r="W36" s="71">
        <v>58</v>
      </c>
      <c r="X36" s="71">
        <v>102</v>
      </c>
      <c r="Y36" s="71">
        <v>52</v>
      </c>
      <c r="Z36" s="71">
        <v>50</v>
      </c>
      <c r="AA36" s="71">
        <v>850</v>
      </c>
      <c r="AB36" s="71">
        <v>395</v>
      </c>
      <c r="AC36" s="71">
        <v>455</v>
      </c>
      <c r="AD36" s="532" t="s">
        <v>482</v>
      </c>
      <c r="AE36" s="532" t="s">
        <v>482</v>
      </c>
      <c r="AF36" s="533" t="s">
        <v>482</v>
      </c>
    </row>
    <row r="37" spans="1:32" s="67" customFormat="1" ht="4.5" customHeight="1">
      <c r="A37" s="75"/>
      <c r="B37" s="263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3"/>
    </row>
    <row r="38" spans="1:32" s="67" customFormat="1" ht="15" customHeight="1">
      <c r="A38" s="687" t="s">
        <v>116</v>
      </c>
      <c r="B38" s="531" t="s">
        <v>112</v>
      </c>
      <c r="C38" s="71">
        <v>33230</v>
      </c>
      <c r="D38" s="71">
        <v>16866</v>
      </c>
      <c r="E38" s="71">
        <v>16364</v>
      </c>
      <c r="F38" s="71">
        <v>14654</v>
      </c>
      <c r="G38" s="71">
        <v>7470</v>
      </c>
      <c r="H38" s="71">
        <v>7184</v>
      </c>
      <c r="I38" s="71">
        <v>1034</v>
      </c>
      <c r="J38" s="71">
        <v>478</v>
      </c>
      <c r="K38" s="71">
        <v>556</v>
      </c>
      <c r="L38" s="71">
        <v>1446</v>
      </c>
      <c r="M38" s="72">
        <v>676</v>
      </c>
      <c r="N38" s="71">
        <v>770</v>
      </c>
      <c r="O38" s="71">
        <v>571</v>
      </c>
      <c r="P38" s="71">
        <v>277</v>
      </c>
      <c r="Q38" s="71">
        <v>294</v>
      </c>
      <c r="R38" s="71">
        <v>783</v>
      </c>
      <c r="S38" s="71">
        <v>372</v>
      </c>
      <c r="T38" s="71">
        <v>411</v>
      </c>
      <c r="U38" s="71">
        <v>259</v>
      </c>
      <c r="V38" s="71">
        <v>137</v>
      </c>
      <c r="W38" s="71">
        <v>122</v>
      </c>
      <c r="X38" s="90">
        <v>93</v>
      </c>
      <c r="Y38" s="90">
        <v>44</v>
      </c>
      <c r="Z38" s="90">
        <v>49</v>
      </c>
      <c r="AA38" s="90">
        <v>13694</v>
      </c>
      <c r="AB38" s="90">
        <v>7050</v>
      </c>
      <c r="AC38" s="90">
        <v>6644</v>
      </c>
      <c r="AD38" s="90">
        <v>696</v>
      </c>
      <c r="AE38" s="90">
        <v>362</v>
      </c>
      <c r="AF38" s="110">
        <v>334</v>
      </c>
    </row>
    <row r="39" spans="1:32" s="67" customFormat="1" ht="19.5" customHeight="1">
      <c r="A39" s="688"/>
      <c r="B39" s="531" t="s">
        <v>110</v>
      </c>
      <c r="C39" s="71">
        <v>17061</v>
      </c>
      <c r="D39" s="71">
        <v>8825</v>
      </c>
      <c r="E39" s="71">
        <v>8236</v>
      </c>
      <c r="F39" s="71">
        <v>1674</v>
      </c>
      <c r="G39" s="71">
        <v>843</v>
      </c>
      <c r="H39" s="71">
        <v>831</v>
      </c>
      <c r="I39" s="71">
        <v>620</v>
      </c>
      <c r="J39" s="71">
        <v>305</v>
      </c>
      <c r="K39" s="71">
        <v>315</v>
      </c>
      <c r="L39" s="71">
        <v>724</v>
      </c>
      <c r="M39" s="72">
        <v>388</v>
      </c>
      <c r="N39" s="71">
        <v>336</v>
      </c>
      <c r="O39" s="71">
        <v>292</v>
      </c>
      <c r="P39" s="71">
        <v>156</v>
      </c>
      <c r="Q39" s="71">
        <v>136</v>
      </c>
      <c r="R39" s="71">
        <v>263</v>
      </c>
      <c r="S39" s="71">
        <v>141</v>
      </c>
      <c r="T39" s="71">
        <v>122</v>
      </c>
      <c r="U39" s="71">
        <v>122</v>
      </c>
      <c r="V39" s="71">
        <v>71</v>
      </c>
      <c r="W39" s="71">
        <v>51</v>
      </c>
      <c r="X39" s="532" t="s">
        <v>482</v>
      </c>
      <c r="Y39" s="532" t="s">
        <v>482</v>
      </c>
      <c r="Z39" s="532" t="s">
        <v>482</v>
      </c>
      <c r="AA39" s="90">
        <v>12670</v>
      </c>
      <c r="AB39" s="90">
        <v>6559</v>
      </c>
      <c r="AC39" s="90">
        <v>6111</v>
      </c>
      <c r="AD39" s="90">
        <v>696</v>
      </c>
      <c r="AE39" s="90">
        <v>362</v>
      </c>
      <c r="AF39" s="110">
        <v>334</v>
      </c>
    </row>
    <row r="40" spans="1:32" s="67" customFormat="1" ht="19.5" customHeight="1">
      <c r="A40" s="688"/>
      <c r="B40" s="531" t="s">
        <v>111</v>
      </c>
      <c r="C40" s="71">
        <v>16169</v>
      </c>
      <c r="D40" s="71">
        <v>8041</v>
      </c>
      <c r="E40" s="71">
        <v>8128</v>
      </c>
      <c r="F40" s="71">
        <v>12980</v>
      </c>
      <c r="G40" s="71">
        <v>6627</v>
      </c>
      <c r="H40" s="71">
        <v>6353</v>
      </c>
      <c r="I40" s="71">
        <v>414</v>
      </c>
      <c r="J40" s="71">
        <v>173</v>
      </c>
      <c r="K40" s="71">
        <v>241</v>
      </c>
      <c r="L40" s="71">
        <v>722</v>
      </c>
      <c r="M40" s="72">
        <v>288</v>
      </c>
      <c r="N40" s="71">
        <v>434</v>
      </c>
      <c r="O40" s="71">
        <v>279</v>
      </c>
      <c r="P40" s="71">
        <v>121</v>
      </c>
      <c r="Q40" s="71">
        <v>158</v>
      </c>
      <c r="R40" s="71">
        <v>520</v>
      </c>
      <c r="S40" s="71">
        <v>231</v>
      </c>
      <c r="T40" s="71">
        <v>289</v>
      </c>
      <c r="U40" s="71">
        <v>137</v>
      </c>
      <c r="V40" s="71">
        <v>66</v>
      </c>
      <c r="W40" s="71">
        <v>71</v>
      </c>
      <c r="X40" s="90">
        <v>93</v>
      </c>
      <c r="Y40" s="90">
        <v>44</v>
      </c>
      <c r="Z40" s="90">
        <v>49</v>
      </c>
      <c r="AA40" s="90">
        <v>1024</v>
      </c>
      <c r="AB40" s="90">
        <v>491</v>
      </c>
      <c r="AC40" s="90">
        <v>533</v>
      </c>
      <c r="AD40" s="532" t="s">
        <v>482</v>
      </c>
      <c r="AE40" s="532" t="s">
        <v>482</v>
      </c>
      <c r="AF40" s="534" t="s">
        <v>482</v>
      </c>
    </row>
    <row r="41" spans="1:32" s="67" customFormat="1" ht="1.5" customHeight="1" thickBot="1">
      <c r="A41" s="265"/>
      <c r="B41" s="266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267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64"/>
    </row>
    <row r="42" spans="1:32" s="67" customFormat="1" ht="13.5" customHeight="1">
      <c r="A42" s="259" t="s">
        <v>117</v>
      </c>
      <c r="B42" s="268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ht="21.75" customHeight="1">
      <c r="A43" s="17"/>
    </row>
  </sheetData>
  <mergeCells count="11">
    <mergeCell ref="A38:A40"/>
    <mergeCell ref="A10:A12"/>
    <mergeCell ref="A14:A16"/>
    <mergeCell ref="A18:A20"/>
    <mergeCell ref="A22:A24"/>
    <mergeCell ref="N2:AF2"/>
    <mergeCell ref="A26:A28"/>
    <mergeCell ref="A30:A32"/>
    <mergeCell ref="A34:A36"/>
    <mergeCell ref="A2:M2"/>
    <mergeCell ref="A6:A8"/>
  </mergeCells>
  <printOptions/>
  <pageMargins left="1.1811023622047245" right="1.1811023622047245" top="1.5748031496062993" bottom="1.5748031496062993" header="0.5118110236220472" footer="0.9055118110236221"/>
  <pageSetup firstPageNumber="7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2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2.125" style="3" customWidth="1"/>
    <col min="2" max="2" width="18.125" style="3" customWidth="1"/>
    <col min="3" max="3" width="4.875" style="5" customWidth="1"/>
    <col min="4" max="5" width="4.625" style="5" customWidth="1"/>
    <col min="6" max="6" width="4.875" style="5" customWidth="1"/>
    <col min="7" max="7" width="4.625" style="5" customWidth="1"/>
    <col min="8" max="8" width="4.125" style="5" customWidth="1"/>
    <col min="9" max="9" width="4.875" style="5" customWidth="1"/>
    <col min="10" max="10" width="3.375" style="5" customWidth="1"/>
    <col min="11" max="11" width="4.125" style="5" customWidth="1"/>
    <col min="12" max="12" width="4.625" style="5" customWidth="1"/>
    <col min="13" max="13" width="3.625" style="5" customWidth="1"/>
    <col min="14" max="14" width="4.00390625" style="5" customWidth="1"/>
    <col min="15" max="16" width="3.375" style="5" customWidth="1"/>
    <col min="17" max="17" width="4.00390625" style="5" customWidth="1"/>
    <col min="18" max="19" width="3.375" style="5" customWidth="1"/>
    <col min="20" max="20" width="4.00390625" style="5" customWidth="1"/>
    <col min="21" max="22" width="3.375" style="5" customWidth="1"/>
    <col min="23" max="23" width="4.00390625" style="5" customWidth="1"/>
    <col min="24" max="25" width="3.375" style="5" customWidth="1"/>
    <col min="26" max="26" width="4.00390625" style="5" customWidth="1"/>
    <col min="27" max="28" width="4.625" style="5" customWidth="1"/>
    <col min="29" max="29" width="4.00390625" style="5" customWidth="1"/>
    <col min="30" max="31" width="3.375" style="5" customWidth="1"/>
    <col min="32" max="32" width="4.00390625" style="8" customWidth="1"/>
    <col min="33" max="16384" width="10.625" style="1" customWidth="1"/>
  </cols>
  <sheetData>
    <row r="1" spans="1:32" s="44" customFormat="1" ht="18" customHeight="1">
      <c r="A1" s="60" t="s">
        <v>470</v>
      </c>
      <c r="B1" s="5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21" t="s">
        <v>789</v>
      </c>
    </row>
    <row r="2" spans="1:32" s="48" customFormat="1" ht="18" customHeight="1">
      <c r="A2" s="747" t="s">
        <v>444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 t="s">
        <v>139</v>
      </c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748"/>
      <c r="AC2" s="748"/>
      <c r="AD2" s="748"/>
      <c r="AE2" s="748"/>
      <c r="AF2" s="748"/>
    </row>
    <row r="3" spans="1:32" s="140" customFormat="1" ht="12.75" customHeight="1" thickBot="1">
      <c r="A3" s="277"/>
      <c r="B3" s="277"/>
      <c r="C3" s="276"/>
      <c r="D3" s="276"/>
      <c r="E3" s="276"/>
      <c r="F3" s="276"/>
      <c r="G3" s="276"/>
      <c r="H3" s="276"/>
      <c r="I3" s="276"/>
      <c r="J3" s="276"/>
      <c r="K3" s="276"/>
      <c r="L3" s="278" t="s">
        <v>471</v>
      </c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9" t="s">
        <v>390</v>
      </c>
    </row>
    <row r="4" spans="1:32" s="140" customFormat="1" ht="18.75" customHeight="1">
      <c r="A4" s="540" t="s">
        <v>381</v>
      </c>
      <c r="B4" s="541" t="s">
        <v>118</v>
      </c>
      <c r="C4" s="456" t="s">
        <v>371</v>
      </c>
      <c r="D4" s="138"/>
      <c r="E4" s="269"/>
      <c r="F4" s="456" t="s">
        <v>372</v>
      </c>
      <c r="G4" s="138"/>
      <c r="H4" s="269"/>
      <c r="I4" s="456" t="s">
        <v>373</v>
      </c>
      <c r="J4" s="138"/>
      <c r="K4" s="269"/>
      <c r="L4" s="455" t="s">
        <v>391</v>
      </c>
      <c r="M4" s="542" t="s">
        <v>393</v>
      </c>
      <c r="N4" s="543" t="s">
        <v>392</v>
      </c>
      <c r="O4" s="544" t="s">
        <v>376</v>
      </c>
      <c r="P4" s="270"/>
      <c r="Q4" s="271"/>
      <c r="R4" s="544" t="s">
        <v>377</v>
      </c>
      <c r="S4" s="270"/>
      <c r="T4" s="271"/>
      <c r="U4" s="544" t="s">
        <v>378</v>
      </c>
      <c r="V4" s="270"/>
      <c r="W4" s="271"/>
      <c r="X4" s="543" t="s">
        <v>119</v>
      </c>
      <c r="Y4" s="270"/>
      <c r="Z4" s="271"/>
      <c r="AA4" s="543" t="s">
        <v>379</v>
      </c>
      <c r="AB4" s="270"/>
      <c r="AC4" s="271"/>
      <c r="AD4" s="543" t="s">
        <v>380</v>
      </c>
      <c r="AE4" s="270"/>
      <c r="AF4" s="270"/>
    </row>
    <row r="5" spans="1:32" s="140" customFormat="1" ht="18.75" customHeight="1" thickBot="1">
      <c r="A5" s="272" t="s">
        <v>530</v>
      </c>
      <c r="B5" s="273" t="s">
        <v>120</v>
      </c>
      <c r="C5" s="545" t="s">
        <v>387</v>
      </c>
      <c r="D5" s="546" t="s">
        <v>388</v>
      </c>
      <c r="E5" s="546" t="s">
        <v>389</v>
      </c>
      <c r="F5" s="545" t="s">
        <v>387</v>
      </c>
      <c r="G5" s="546" t="s">
        <v>388</v>
      </c>
      <c r="H5" s="546" t="s">
        <v>389</v>
      </c>
      <c r="I5" s="545" t="s">
        <v>387</v>
      </c>
      <c r="J5" s="546" t="s">
        <v>388</v>
      </c>
      <c r="K5" s="547" t="s">
        <v>389</v>
      </c>
      <c r="L5" s="548" t="s">
        <v>387</v>
      </c>
      <c r="M5" s="549" t="s">
        <v>388</v>
      </c>
      <c r="N5" s="549" t="s">
        <v>389</v>
      </c>
      <c r="O5" s="545" t="s">
        <v>387</v>
      </c>
      <c r="P5" s="546" t="s">
        <v>388</v>
      </c>
      <c r="Q5" s="546" t="s">
        <v>389</v>
      </c>
      <c r="R5" s="545" t="s">
        <v>387</v>
      </c>
      <c r="S5" s="546" t="s">
        <v>388</v>
      </c>
      <c r="T5" s="546" t="s">
        <v>389</v>
      </c>
      <c r="U5" s="545" t="s">
        <v>387</v>
      </c>
      <c r="V5" s="546" t="s">
        <v>388</v>
      </c>
      <c r="W5" s="546" t="s">
        <v>389</v>
      </c>
      <c r="X5" s="545" t="s">
        <v>387</v>
      </c>
      <c r="Y5" s="546" t="s">
        <v>388</v>
      </c>
      <c r="Z5" s="546" t="s">
        <v>389</v>
      </c>
      <c r="AA5" s="545" t="s">
        <v>387</v>
      </c>
      <c r="AB5" s="546" t="s">
        <v>388</v>
      </c>
      <c r="AC5" s="546" t="s">
        <v>389</v>
      </c>
      <c r="AD5" s="545" t="s">
        <v>387</v>
      </c>
      <c r="AE5" s="546" t="s">
        <v>388</v>
      </c>
      <c r="AF5" s="550" t="s">
        <v>389</v>
      </c>
    </row>
    <row r="6" spans="1:32" s="140" customFormat="1" ht="12" customHeight="1">
      <c r="A6" s="888" t="s">
        <v>121</v>
      </c>
      <c r="B6" s="551" t="s">
        <v>122</v>
      </c>
      <c r="C6" s="512">
        <v>34962</v>
      </c>
      <c r="D6" s="512">
        <v>17590</v>
      </c>
      <c r="E6" s="512">
        <v>17372</v>
      </c>
      <c r="F6" s="512">
        <v>14720</v>
      </c>
      <c r="G6" s="512">
        <v>7520</v>
      </c>
      <c r="H6" s="512">
        <v>7200</v>
      </c>
      <c r="I6" s="512">
        <v>1174</v>
      </c>
      <c r="J6" s="512">
        <v>504</v>
      </c>
      <c r="K6" s="512">
        <v>670</v>
      </c>
      <c r="L6" s="513">
        <v>1621</v>
      </c>
      <c r="M6" s="512">
        <v>799</v>
      </c>
      <c r="N6" s="512">
        <v>822</v>
      </c>
      <c r="O6" s="512">
        <v>622</v>
      </c>
      <c r="P6" s="512">
        <v>296</v>
      </c>
      <c r="Q6" s="512">
        <v>326</v>
      </c>
      <c r="R6" s="512">
        <v>954</v>
      </c>
      <c r="S6" s="512">
        <v>439</v>
      </c>
      <c r="T6" s="512">
        <v>515</v>
      </c>
      <c r="U6" s="512">
        <v>315</v>
      </c>
      <c r="V6" s="512">
        <v>159</v>
      </c>
      <c r="W6" s="512">
        <v>156</v>
      </c>
      <c r="X6" s="536">
        <v>121</v>
      </c>
      <c r="Y6" s="536">
        <v>52</v>
      </c>
      <c r="Z6" s="536">
        <v>69</v>
      </c>
      <c r="AA6" s="536">
        <v>14819</v>
      </c>
      <c r="AB6" s="536">
        <v>7499</v>
      </c>
      <c r="AC6" s="536">
        <v>7320</v>
      </c>
      <c r="AD6" s="536">
        <v>616</v>
      </c>
      <c r="AE6" s="536">
        <v>322</v>
      </c>
      <c r="AF6" s="537">
        <v>294</v>
      </c>
    </row>
    <row r="7" spans="1:32" s="140" customFormat="1" ht="12" customHeight="1">
      <c r="A7" s="887"/>
      <c r="B7" s="551" t="s">
        <v>123</v>
      </c>
      <c r="C7" s="512">
        <v>18159</v>
      </c>
      <c r="D7" s="512">
        <v>9355</v>
      </c>
      <c r="E7" s="512">
        <v>8804</v>
      </c>
      <c r="F7" s="512">
        <v>1351</v>
      </c>
      <c r="G7" s="512">
        <v>732</v>
      </c>
      <c r="H7" s="512">
        <v>619</v>
      </c>
      <c r="I7" s="512">
        <v>684</v>
      </c>
      <c r="J7" s="512">
        <v>311</v>
      </c>
      <c r="K7" s="512">
        <v>373</v>
      </c>
      <c r="L7" s="513">
        <v>794</v>
      </c>
      <c r="M7" s="512">
        <v>436</v>
      </c>
      <c r="N7" s="512">
        <v>358</v>
      </c>
      <c r="O7" s="512">
        <v>280</v>
      </c>
      <c r="P7" s="512">
        <v>158</v>
      </c>
      <c r="Q7" s="512">
        <v>122</v>
      </c>
      <c r="R7" s="512">
        <v>339</v>
      </c>
      <c r="S7" s="512">
        <v>172</v>
      </c>
      <c r="T7" s="512">
        <v>167</v>
      </c>
      <c r="U7" s="512">
        <v>148</v>
      </c>
      <c r="V7" s="512">
        <v>87</v>
      </c>
      <c r="W7" s="512">
        <v>61</v>
      </c>
      <c r="X7" s="552" t="s">
        <v>482</v>
      </c>
      <c r="Y7" s="552" t="s">
        <v>482</v>
      </c>
      <c r="Z7" s="552" t="s">
        <v>482</v>
      </c>
      <c r="AA7" s="536">
        <v>13947</v>
      </c>
      <c r="AB7" s="536">
        <v>7137</v>
      </c>
      <c r="AC7" s="536">
        <v>6810</v>
      </c>
      <c r="AD7" s="536">
        <v>616</v>
      </c>
      <c r="AE7" s="536">
        <v>322</v>
      </c>
      <c r="AF7" s="537">
        <v>294</v>
      </c>
    </row>
    <row r="8" spans="1:32" s="140" customFormat="1" ht="12" customHeight="1">
      <c r="A8" s="887"/>
      <c r="B8" s="551" t="s">
        <v>124</v>
      </c>
      <c r="C8" s="512">
        <v>16803</v>
      </c>
      <c r="D8" s="512">
        <v>8235</v>
      </c>
      <c r="E8" s="512">
        <v>8568</v>
      </c>
      <c r="F8" s="512">
        <v>13369</v>
      </c>
      <c r="G8" s="512">
        <v>6788</v>
      </c>
      <c r="H8" s="512">
        <v>6581</v>
      </c>
      <c r="I8" s="512">
        <v>490</v>
      </c>
      <c r="J8" s="512">
        <v>193</v>
      </c>
      <c r="K8" s="512">
        <v>297</v>
      </c>
      <c r="L8" s="513">
        <v>827</v>
      </c>
      <c r="M8" s="512">
        <v>363</v>
      </c>
      <c r="N8" s="512">
        <v>464</v>
      </c>
      <c r="O8" s="512">
        <v>342</v>
      </c>
      <c r="P8" s="512">
        <v>138</v>
      </c>
      <c r="Q8" s="512">
        <v>204</v>
      </c>
      <c r="R8" s="512">
        <v>615</v>
      </c>
      <c r="S8" s="512">
        <v>267</v>
      </c>
      <c r="T8" s="512">
        <v>348</v>
      </c>
      <c r="U8" s="512">
        <v>167</v>
      </c>
      <c r="V8" s="512">
        <v>72</v>
      </c>
      <c r="W8" s="512">
        <v>95</v>
      </c>
      <c r="X8" s="536">
        <v>121</v>
      </c>
      <c r="Y8" s="536">
        <v>52</v>
      </c>
      <c r="Z8" s="536">
        <v>69</v>
      </c>
      <c r="AA8" s="536">
        <v>872</v>
      </c>
      <c r="AB8" s="536">
        <v>362</v>
      </c>
      <c r="AC8" s="536">
        <v>510</v>
      </c>
      <c r="AD8" s="552" t="s">
        <v>482</v>
      </c>
      <c r="AE8" s="552" t="s">
        <v>482</v>
      </c>
      <c r="AF8" s="553" t="s">
        <v>482</v>
      </c>
    </row>
    <row r="9" spans="1:32" s="140" customFormat="1" ht="2.25" customHeight="1">
      <c r="A9" s="158"/>
      <c r="B9" s="156"/>
      <c r="C9" s="512"/>
      <c r="D9" s="512"/>
      <c r="E9" s="512"/>
      <c r="F9" s="512"/>
      <c r="G9" s="512"/>
      <c r="H9" s="512"/>
      <c r="I9" s="512"/>
      <c r="J9" s="512"/>
      <c r="K9" s="512"/>
      <c r="L9" s="513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38"/>
    </row>
    <row r="10" spans="1:32" s="140" customFormat="1" ht="12" customHeight="1">
      <c r="A10" s="886" t="s">
        <v>125</v>
      </c>
      <c r="B10" s="551" t="s">
        <v>126</v>
      </c>
      <c r="C10" s="512">
        <v>2607</v>
      </c>
      <c r="D10" s="512">
        <v>1192</v>
      </c>
      <c r="E10" s="512">
        <v>1415</v>
      </c>
      <c r="F10" s="512">
        <v>418</v>
      </c>
      <c r="G10" s="512">
        <v>167</v>
      </c>
      <c r="H10" s="512">
        <v>251</v>
      </c>
      <c r="I10" s="512">
        <v>408</v>
      </c>
      <c r="J10" s="512">
        <v>190</v>
      </c>
      <c r="K10" s="512">
        <v>218</v>
      </c>
      <c r="L10" s="513">
        <v>192</v>
      </c>
      <c r="M10" s="512">
        <v>78</v>
      </c>
      <c r="N10" s="512">
        <v>114</v>
      </c>
      <c r="O10" s="512">
        <v>112</v>
      </c>
      <c r="P10" s="512">
        <v>52</v>
      </c>
      <c r="Q10" s="512">
        <v>60</v>
      </c>
      <c r="R10" s="512">
        <v>104</v>
      </c>
      <c r="S10" s="512">
        <v>42</v>
      </c>
      <c r="T10" s="512">
        <v>62</v>
      </c>
      <c r="U10" s="512">
        <v>29</v>
      </c>
      <c r="V10" s="512">
        <v>13</v>
      </c>
      <c r="W10" s="512">
        <v>16</v>
      </c>
      <c r="X10" s="536">
        <v>2</v>
      </c>
      <c r="Y10" s="536">
        <v>1</v>
      </c>
      <c r="Z10" s="536">
        <v>1</v>
      </c>
      <c r="AA10" s="536">
        <v>1217</v>
      </c>
      <c r="AB10" s="536">
        <v>589</v>
      </c>
      <c r="AC10" s="536">
        <v>628</v>
      </c>
      <c r="AD10" s="536">
        <v>125</v>
      </c>
      <c r="AE10" s="536">
        <v>60</v>
      </c>
      <c r="AF10" s="537">
        <v>65</v>
      </c>
    </row>
    <row r="11" spans="1:32" s="140" customFormat="1" ht="12" customHeight="1">
      <c r="A11" s="887"/>
      <c r="B11" s="551" t="s">
        <v>123</v>
      </c>
      <c r="C11" s="512">
        <v>1811</v>
      </c>
      <c r="D11" s="512">
        <v>906</v>
      </c>
      <c r="E11" s="512">
        <v>905</v>
      </c>
      <c r="F11" s="512">
        <v>137</v>
      </c>
      <c r="G11" s="512">
        <v>71</v>
      </c>
      <c r="H11" s="512">
        <v>66</v>
      </c>
      <c r="I11" s="512">
        <v>329</v>
      </c>
      <c r="J11" s="512">
        <v>165</v>
      </c>
      <c r="K11" s="512">
        <v>164</v>
      </c>
      <c r="L11" s="513">
        <v>78</v>
      </c>
      <c r="M11" s="512">
        <v>28</v>
      </c>
      <c r="N11" s="512">
        <v>50</v>
      </c>
      <c r="O11" s="512">
        <v>12</v>
      </c>
      <c r="P11" s="512">
        <v>10</v>
      </c>
      <c r="Q11" s="512">
        <v>2</v>
      </c>
      <c r="R11" s="512">
        <v>31</v>
      </c>
      <c r="S11" s="512">
        <v>7</v>
      </c>
      <c r="T11" s="512">
        <v>24</v>
      </c>
      <c r="U11" s="512">
        <v>8</v>
      </c>
      <c r="V11" s="512">
        <v>4</v>
      </c>
      <c r="W11" s="512">
        <v>4</v>
      </c>
      <c r="X11" s="552" t="s">
        <v>482</v>
      </c>
      <c r="Y11" s="552" t="s">
        <v>482</v>
      </c>
      <c r="Z11" s="552" t="s">
        <v>482</v>
      </c>
      <c r="AA11" s="536">
        <v>1091</v>
      </c>
      <c r="AB11" s="536">
        <v>561</v>
      </c>
      <c r="AC11" s="536">
        <v>530</v>
      </c>
      <c r="AD11" s="536">
        <v>125</v>
      </c>
      <c r="AE11" s="536">
        <v>60</v>
      </c>
      <c r="AF11" s="537">
        <v>65</v>
      </c>
    </row>
    <row r="12" spans="1:32" s="140" customFormat="1" ht="12" customHeight="1">
      <c r="A12" s="887"/>
      <c r="B12" s="551" t="s">
        <v>124</v>
      </c>
      <c r="C12" s="512">
        <v>796</v>
      </c>
      <c r="D12" s="512">
        <v>286</v>
      </c>
      <c r="E12" s="512">
        <v>510</v>
      </c>
      <c r="F12" s="512">
        <v>281</v>
      </c>
      <c r="G12" s="512">
        <v>96</v>
      </c>
      <c r="H12" s="512">
        <v>185</v>
      </c>
      <c r="I12" s="512">
        <v>79</v>
      </c>
      <c r="J12" s="512">
        <v>25</v>
      </c>
      <c r="K12" s="512">
        <v>54</v>
      </c>
      <c r="L12" s="513">
        <v>114</v>
      </c>
      <c r="M12" s="512">
        <v>50</v>
      </c>
      <c r="N12" s="512">
        <v>64</v>
      </c>
      <c r="O12" s="512">
        <v>100</v>
      </c>
      <c r="P12" s="512">
        <v>42</v>
      </c>
      <c r="Q12" s="512">
        <v>58</v>
      </c>
      <c r="R12" s="512">
        <v>73</v>
      </c>
      <c r="S12" s="512">
        <v>35</v>
      </c>
      <c r="T12" s="512">
        <v>38</v>
      </c>
      <c r="U12" s="512">
        <v>21</v>
      </c>
      <c r="V12" s="512">
        <v>9</v>
      </c>
      <c r="W12" s="512">
        <v>12</v>
      </c>
      <c r="X12" s="536">
        <v>2</v>
      </c>
      <c r="Y12" s="536">
        <v>1</v>
      </c>
      <c r="Z12" s="536">
        <v>1</v>
      </c>
      <c r="AA12" s="536">
        <v>126</v>
      </c>
      <c r="AB12" s="536">
        <v>28</v>
      </c>
      <c r="AC12" s="536">
        <v>98</v>
      </c>
      <c r="AD12" s="552" t="s">
        <v>482</v>
      </c>
      <c r="AE12" s="552" t="s">
        <v>482</v>
      </c>
      <c r="AF12" s="553" t="s">
        <v>482</v>
      </c>
    </row>
    <row r="13" spans="1:32" s="140" customFormat="1" ht="2.25" customHeight="1">
      <c r="A13" s="158"/>
      <c r="B13" s="156"/>
      <c r="C13" s="512"/>
      <c r="D13" s="536"/>
      <c r="E13" s="536"/>
      <c r="F13" s="165"/>
      <c r="G13" s="165"/>
      <c r="H13" s="165"/>
      <c r="I13" s="165"/>
      <c r="J13" s="165"/>
      <c r="K13" s="165"/>
      <c r="L13" s="515"/>
      <c r="M13" s="165"/>
      <c r="N13" s="165"/>
      <c r="O13" s="512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165"/>
      <c r="AB13" s="165"/>
      <c r="AC13" s="165"/>
      <c r="AD13" s="165"/>
      <c r="AE13" s="165"/>
      <c r="AF13" s="175"/>
    </row>
    <row r="14" spans="1:32" s="140" customFormat="1" ht="12" customHeight="1">
      <c r="A14" s="886" t="s">
        <v>127</v>
      </c>
      <c r="B14" s="551" t="s">
        <v>126</v>
      </c>
      <c r="C14" s="512">
        <v>2876</v>
      </c>
      <c r="D14" s="512">
        <v>1302</v>
      </c>
      <c r="E14" s="512">
        <v>1574</v>
      </c>
      <c r="F14" s="512">
        <v>608</v>
      </c>
      <c r="G14" s="512">
        <v>239</v>
      </c>
      <c r="H14" s="512">
        <v>369</v>
      </c>
      <c r="I14" s="512">
        <v>97</v>
      </c>
      <c r="J14" s="512">
        <v>32</v>
      </c>
      <c r="K14" s="512">
        <v>65</v>
      </c>
      <c r="L14" s="513">
        <v>305</v>
      </c>
      <c r="M14" s="512">
        <v>142</v>
      </c>
      <c r="N14" s="512">
        <v>163</v>
      </c>
      <c r="O14" s="512">
        <v>37</v>
      </c>
      <c r="P14" s="512">
        <v>18</v>
      </c>
      <c r="Q14" s="512">
        <v>19</v>
      </c>
      <c r="R14" s="512">
        <v>218</v>
      </c>
      <c r="S14" s="512">
        <v>89</v>
      </c>
      <c r="T14" s="512">
        <v>129</v>
      </c>
      <c r="U14" s="512">
        <v>14</v>
      </c>
      <c r="V14" s="512">
        <v>6</v>
      </c>
      <c r="W14" s="512">
        <v>8</v>
      </c>
      <c r="X14" s="536">
        <v>5</v>
      </c>
      <c r="Y14" s="552" t="s">
        <v>482</v>
      </c>
      <c r="Z14" s="536">
        <v>5</v>
      </c>
      <c r="AA14" s="536">
        <v>1539</v>
      </c>
      <c r="AB14" s="536">
        <v>749</v>
      </c>
      <c r="AC14" s="536">
        <v>790</v>
      </c>
      <c r="AD14" s="536">
        <v>53</v>
      </c>
      <c r="AE14" s="536">
        <v>27</v>
      </c>
      <c r="AF14" s="537">
        <v>26</v>
      </c>
    </row>
    <row r="15" spans="1:32" s="140" customFormat="1" ht="12" customHeight="1">
      <c r="A15" s="887"/>
      <c r="B15" s="551" t="s">
        <v>123</v>
      </c>
      <c r="C15" s="512">
        <v>1837</v>
      </c>
      <c r="D15" s="512">
        <v>886</v>
      </c>
      <c r="E15" s="512">
        <v>951</v>
      </c>
      <c r="F15" s="512">
        <v>44</v>
      </c>
      <c r="G15" s="512">
        <v>16</v>
      </c>
      <c r="H15" s="512">
        <v>28</v>
      </c>
      <c r="I15" s="512">
        <v>83</v>
      </c>
      <c r="J15" s="512">
        <v>29</v>
      </c>
      <c r="K15" s="512">
        <v>54</v>
      </c>
      <c r="L15" s="513">
        <v>120</v>
      </c>
      <c r="M15" s="512">
        <v>64</v>
      </c>
      <c r="N15" s="512">
        <v>56</v>
      </c>
      <c r="O15" s="512">
        <v>30</v>
      </c>
      <c r="P15" s="512">
        <v>16</v>
      </c>
      <c r="Q15" s="512">
        <v>14</v>
      </c>
      <c r="R15" s="512">
        <v>6</v>
      </c>
      <c r="S15" s="512">
        <v>2</v>
      </c>
      <c r="T15" s="512">
        <v>4</v>
      </c>
      <c r="U15" s="512">
        <v>8</v>
      </c>
      <c r="V15" s="512">
        <v>3</v>
      </c>
      <c r="W15" s="512">
        <v>5</v>
      </c>
      <c r="X15" s="552" t="s">
        <v>482</v>
      </c>
      <c r="Y15" s="552" t="s">
        <v>482</v>
      </c>
      <c r="Z15" s="552" t="s">
        <v>482</v>
      </c>
      <c r="AA15" s="536">
        <v>1493</v>
      </c>
      <c r="AB15" s="536">
        <v>729</v>
      </c>
      <c r="AC15" s="536">
        <v>764</v>
      </c>
      <c r="AD15" s="536">
        <v>53</v>
      </c>
      <c r="AE15" s="536">
        <v>27</v>
      </c>
      <c r="AF15" s="537">
        <v>26</v>
      </c>
    </row>
    <row r="16" spans="1:32" s="140" customFormat="1" ht="12" customHeight="1">
      <c r="A16" s="887"/>
      <c r="B16" s="551" t="s">
        <v>124</v>
      </c>
      <c r="C16" s="512">
        <v>1039</v>
      </c>
      <c r="D16" s="512">
        <v>416</v>
      </c>
      <c r="E16" s="512">
        <v>623</v>
      </c>
      <c r="F16" s="512">
        <v>564</v>
      </c>
      <c r="G16" s="512">
        <v>223</v>
      </c>
      <c r="H16" s="512">
        <v>341</v>
      </c>
      <c r="I16" s="512">
        <v>14</v>
      </c>
      <c r="J16" s="512">
        <v>3</v>
      </c>
      <c r="K16" s="512">
        <v>11</v>
      </c>
      <c r="L16" s="513">
        <v>185</v>
      </c>
      <c r="M16" s="512">
        <v>78</v>
      </c>
      <c r="N16" s="512">
        <v>107</v>
      </c>
      <c r="O16" s="512">
        <v>7</v>
      </c>
      <c r="P16" s="512">
        <v>2</v>
      </c>
      <c r="Q16" s="512">
        <v>5</v>
      </c>
      <c r="R16" s="512">
        <v>212</v>
      </c>
      <c r="S16" s="512">
        <v>87</v>
      </c>
      <c r="T16" s="512">
        <v>125</v>
      </c>
      <c r="U16" s="512">
        <v>6</v>
      </c>
      <c r="V16" s="512">
        <v>3</v>
      </c>
      <c r="W16" s="512">
        <v>3</v>
      </c>
      <c r="X16" s="536">
        <v>5</v>
      </c>
      <c r="Y16" s="552" t="s">
        <v>482</v>
      </c>
      <c r="Z16" s="536">
        <v>5</v>
      </c>
      <c r="AA16" s="536">
        <v>46</v>
      </c>
      <c r="AB16" s="536">
        <v>20</v>
      </c>
      <c r="AC16" s="536">
        <v>26</v>
      </c>
      <c r="AD16" s="552" t="s">
        <v>482</v>
      </c>
      <c r="AE16" s="552" t="s">
        <v>482</v>
      </c>
      <c r="AF16" s="553" t="s">
        <v>482</v>
      </c>
    </row>
    <row r="17" spans="1:32" s="140" customFormat="1" ht="2.25" customHeight="1">
      <c r="A17" s="158"/>
      <c r="B17" s="156"/>
      <c r="C17" s="512"/>
      <c r="D17" s="512"/>
      <c r="E17" s="512"/>
      <c r="F17" s="512"/>
      <c r="G17" s="512"/>
      <c r="H17" s="512"/>
      <c r="I17" s="512"/>
      <c r="J17" s="512"/>
      <c r="K17" s="512"/>
      <c r="L17" s="513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38"/>
    </row>
    <row r="18" spans="1:32" s="140" customFormat="1" ht="12" customHeight="1">
      <c r="A18" s="886" t="s">
        <v>128</v>
      </c>
      <c r="B18" s="551" t="s">
        <v>126</v>
      </c>
      <c r="C18" s="512">
        <v>2987</v>
      </c>
      <c r="D18" s="512">
        <v>1408</v>
      </c>
      <c r="E18" s="512">
        <v>1579</v>
      </c>
      <c r="F18" s="512">
        <v>887</v>
      </c>
      <c r="G18" s="512">
        <v>367</v>
      </c>
      <c r="H18" s="512">
        <v>520</v>
      </c>
      <c r="I18" s="512">
        <v>119</v>
      </c>
      <c r="J18" s="512">
        <v>47</v>
      </c>
      <c r="K18" s="512">
        <v>72</v>
      </c>
      <c r="L18" s="513">
        <v>66</v>
      </c>
      <c r="M18" s="512">
        <v>25</v>
      </c>
      <c r="N18" s="512">
        <v>41</v>
      </c>
      <c r="O18" s="512">
        <v>122</v>
      </c>
      <c r="P18" s="512">
        <v>54</v>
      </c>
      <c r="Q18" s="512">
        <v>68</v>
      </c>
      <c r="R18" s="512">
        <v>64</v>
      </c>
      <c r="S18" s="512">
        <v>30</v>
      </c>
      <c r="T18" s="512">
        <v>34</v>
      </c>
      <c r="U18" s="512">
        <v>73</v>
      </c>
      <c r="V18" s="512">
        <v>38</v>
      </c>
      <c r="W18" s="512">
        <v>35</v>
      </c>
      <c r="X18" s="552" t="s">
        <v>482</v>
      </c>
      <c r="Y18" s="552" t="s">
        <v>482</v>
      </c>
      <c r="Z18" s="552" t="s">
        <v>482</v>
      </c>
      <c r="AA18" s="536">
        <v>1556</v>
      </c>
      <c r="AB18" s="536">
        <v>790</v>
      </c>
      <c r="AC18" s="536">
        <v>766</v>
      </c>
      <c r="AD18" s="536">
        <v>100</v>
      </c>
      <c r="AE18" s="536">
        <v>57</v>
      </c>
      <c r="AF18" s="537">
        <v>43</v>
      </c>
    </row>
    <row r="19" spans="1:32" s="140" customFormat="1" ht="12" customHeight="1">
      <c r="A19" s="887"/>
      <c r="B19" s="551" t="s">
        <v>123</v>
      </c>
      <c r="C19" s="512">
        <v>1808</v>
      </c>
      <c r="D19" s="512">
        <v>919</v>
      </c>
      <c r="E19" s="512">
        <v>889</v>
      </c>
      <c r="F19" s="552" t="s">
        <v>482</v>
      </c>
      <c r="G19" s="552" t="s">
        <v>482</v>
      </c>
      <c r="H19" s="552" t="s">
        <v>482</v>
      </c>
      <c r="I19" s="512">
        <v>74</v>
      </c>
      <c r="J19" s="512">
        <v>29</v>
      </c>
      <c r="K19" s="512">
        <v>45</v>
      </c>
      <c r="L19" s="554" t="s">
        <v>482</v>
      </c>
      <c r="M19" s="552" t="s">
        <v>482</v>
      </c>
      <c r="N19" s="552" t="s">
        <v>482</v>
      </c>
      <c r="O19" s="512">
        <v>53</v>
      </c>
      <c r="P19" s="512">
        <v>27</v>
      </c>
      <c r="Q19" s="512">
        <v>26</v>
      </c>
      <c r="R19" s="552" t="s">
        <v>482</v>
      </c>
      <c r="S19" s="552" t="s">
        <v>482</v>
      </c>
      <c r="T19" s="552" t="s">
        <v>482</v>
      </c>
      <c r="U19" s="536">
        <v>25</v>
      </c>
      <c r="V19" s="536">
        <v>16</v>
      </c>
      <c r="W19" s="512">
        <v>9</v>
      </c>
      <c r="X19" s="552" t="s">
        <v>482</v>
      </c>
      <c r="Y19" s="552" t="s">
        <v>482</v>
      </c>
      <c r="Z19" s="552" t="s">
        <v>482</v>
      </c>
      <c r="AA19" s="536">
        <v>1556</v>
      </c>
      <c r="AB19" s="536">
        <v>790</v>
      </c>
      <c r="AC19" s="536">
        <v>766</v>
      </c>
      <c r="AD19" s="536">
        <v>100</v>
      </c>
      <c r="AE19" s="536">
        <v>57</v>
      </c>
      <c r="AF19" s="537">
        <v>43</v>
      </c>
    </row>
    <row r="20" spans="1:32" s="140" customFormat="1" ht="12" customHeight="1">
      <c r="A20" s="887"/>
      <c r="B20" s="551" t="s">
        <v>124</v>
      </c>
      <c r="C20" s="512">
        <v>1179</v>
      </c>
      <c r="D20" s="512">
        <v>489</v>
      </c>
      <c r="E20" s="512">
        <v>690</v>
      </c>
      <c r="F20" s="512">
        <v>887</v>
      </c>
      <c r="G20" s="512">
        <v>367</v>
      </c>
      <c r="H20" s="512">
        <v>520</v>
      </c>
      <c r="I20" s="512">
        <v>45</v>
      </c>
      <c r="J20" s="512">
        <v>18</v>
      </c>
      <c r="K20" s="512">
        <v>27</v>
      </c>
      <c r="L20" s="513">
        <v>66</v>
      </c>
      <c r="M20" s="512">
        <v>25</v>
      </c>
      <c r="N20" s="512">
        <v>41</v>
      </c>
      <c r="O20" s="512">
        <v>69</v>
      </c>
      <c r="P20" s="512">
        <v>27</v>
      </c>
      <c r="Q20" s="512">
        <v>42</v>
      </c>
      <c r="R20" s="512">
        <v>64</v>
      </c>
      <c r="S20" s="512">
        <v>30</v>
      </c>
      <c r="T20" s="512">
        <v>34</v>
      </c>
      <c r="U20" s="512">
        <v>48</v>
      </c>
      <c r="V20" s="512">
        <v>22</v>
      </c>
      <c r="W20" s="512">
        <v>26</v>
      </c>
      <c r="X20" s="552" t="s">
        <v>482</v>
      </c>
      <c r="Y20" s="552" t="s">
        <v>482</v>
      </c>
      <c r="Z20" s="552" t="s">
        <v>482</v>
      </c>
      <c r="AA20" s="552" t="s">
        <v>482</v>
      </c>
      <c r="AB20" s="552" t="s">
        <v>482</v>
      </c>
      <c r="AC20" s="552" t="s">
        <v>482</v>
      </c>
      <c r="AD20" s="552" t="s">
        <v>482</v>
      </c>
      <c r="AE20" s="552" t="s">
        <v>482</v>
      </c>
      <c r="AF20" s="553" t="s">
        <v>482</v>
      </c>
    </row>
    <row r="21" spans="1:32" s="140" customFormat="1" ht="2.25" customHeight="1">
      <c r="A21" s="158"/>
      <c r="B21" s="156"/>
      <c r="C21" s="512"/>
      <c r="D21" s="512"/>
      <c r="E21" s="512"/>
      <c r="F21" s="512"/>
      <c r="G21" s="512"/>
      <c r="H21" s="512"/>
      <c r="I21" s="512"/>
      <c r="J21" s="512"/>
      <c r="K21" s="512"/>
      <c r="L21" s="513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38"/>
    </row>
    <row r="22" spans="1:32" s="140" customFormat="1" ht="12" customHeight="1">
      <c r="A22" s="886" t="s">
        <v>129</v>
      </c>
      <c r="B22" s="551" t="s">
        <v>126</v>
      </c>
      <c r="C22" s="512">
        <v>3586</v>
      </c>
      <c r="D22" s="512">
        <v>1766</v>
      </c>
      <c r="E22" s="512">
        <v>1820</v>
      </c>
      <c r="F22" s="512">
        <v>651</v>
      </c>
      <c r="G22" s="512">
        <v>275</v>
      </c>
      <c r="H22" s="512">
        <v>376</v>
      </c>
      <c r="I22" s="512">
        <v>117</v>
      </c>
      <c r="J22" s="512">
        <v>49</v>
      </c>
      <c r="K22" s="512">
        <v>68</v>
      </c>
      <c r="L22" s="513">
        <v>93</v>
      </c>
      <c r="M22" s="512">
        <v>43</v>
      </c>
      <c r="N22" s="512">
        <v>50</v>
      </c>
      <c r="O22" s="512">
        <v>32</v>
      </c>
      <c r="P22" s="512">
        <v>13</v>
      </c>
      <c r="Q22" s="512">
        <v>19</v>
      </c>
      <c r="R22" s="512">
        <v>16</v>
      </c>
      <c r="S22" s="512">
        <v>7</v>
      </c>
      <c r="T22" s="512">
        <v>9</v>
      </c>
      <c r="U22" s="512">
        <v>20</v>
      </c>
      <c r="V22" s="512">
        <v>8</v>
      </c>
      <c r="W22" s="512">
        <v>12</v>
      </c>
      <c r="X22" s="512">
        <v>57</v>
      </c>
      <c r="Y22" s="512">
        <v>25</v>
      </c>
      <c r="Z22" s="512">
        <v>32</v>
      </c>
      <c r="AA22" s="512">
        <v>2600</v>
      </c>
      <c r="AB22" s="512">
        <v>1346</v>
      </c>
      <c r="AC22" s="512">
        <v>1254</v>
      </c>
      <c r="AD22" s="552" t="s">
        <v>482</v>
      </c>
      <c r="AE22" s="552" t="s">
        <v>482</v>
      </c>
      <c r="AF22" s="553" t="s">
        <v>482</v>
      </c>
    </row>
    <row r="23" spans="1:32" s="140" customFormat="1" ht="12" customHeight="1">
      <c r="A23" s="887"/>
      <c r="B23" s="551" t="s">
        <v>123</v>
      </c>
      <c r="C23" s="512">
        <v>2617</v>
      </c>
      <c r="D23" s="512">
        <v>1358</v>
      </c>
      <c r="E23" s="512">
        <v>1259</v>
      </c>
      <c r="F23" s="512">
        <v>54</v>
      </c>
      <c r="G23" s="512">
        <v>28</v>
      </c>
      <c r="H23" s="512">
        <v>26</v>
      </c>
      <c r="I23" s="552" t="s">
        <v>482</v>
      </c>
      <c r="J23" s="552" t="s">
        <v>482</v>
      </c>
      <c r="K23" s="552" t="s">
        <v>482</v>
      </c>
      <c r="L23" s="554" t="s">
        <v>482</v>
      </c>
      <c r="M23" s="552" t="s">
        <v>482</v>
      </c>
      <c r="N23" s="552" t="s">
        <v>482</v>
      </c>
      <c r="O23" s="552" t="s">
        <v>482</v>
      </c>
      <c r="P23" s="552" t="s">
        <v>482</v>
      </c>
      <c r="Q23" s="552" t="s">
        <v>482</v>
      </c>
      <c r="R23" s="552" t="s">
        <v>482</v>
      </c>
      <c r="S23" s="552" t="s">
        <v>482</v>
      </c>
      <c r="T23" s="552" t="s">
        <v>482</v>
      </c>
      <c r="U23" s="552" t="s">
        <v>482</v>
      </c>
      <c r="V23" s="552" t="s">
        <v>482</v>
      </c>
      <c r="W23" s="552" t="s">
        <v>482</v>
      </c>
      <c r="X23" s="552" t="s">
        <v>482</v>
      </c>
      <c r="Y23" s="552" t="s">
        <v>482</v>
      </c>
      <c r="Z23" s="552" t="s">
        <v>482</v>
      </c>
      <c r="AA23" s="536">
        <v>2563</v>
      </c>
      <c r="AB23" s="512">
        <v>1330</v>
      </c>
      <c r="AC23" s="512">
        <v>1233</v>
      </c>
      <c r="AD23" s="552" t="s">
        <v>482</v>
      </c>
      <c r="AE23" s="552" t="s">
        <v>482</v>
      </c>
      <c r="AF23" s="553" t="s">
        <v>482</v>
      </c>
    </row>
    <row r="24" spans="1:32" s="140" customFormat="1" ht="12" customHeight="1">
      <c r="A24" s="887"/>
      <c r="B24" s="551" t="s">
        <v>124</v>
      </c>
      <c r="C24" s="512">
        <v>969</v>
      </c>
      <c r="D24" s="512">
        <v>408</v>
      </c>
      <c r="E24" s="512">
        <v>561</v>
      </c>
      <c r="F24" s="512">
        <v>597</v>
      </c>
      <c r="G24" s="512">
        <v>247</v>
      </c>
      <c r="H24" s="512">
        <v>350</v>
      </c>
      <c r="I24" s="512">
        <v>117</v>
      </c>
      <c r="J24" s="512">
        <v>49</v>
      </c>
      <c r="K24" s="512">
        <v>68</v>
      </c>
      <c r="L24" s="513">
        <v>93</v>
      </c>
      <c r="M24" s="512">
        <v>43</v>
      </c>
      <c r="N24" s="512">
        <v>50</v>
      </c>
      <c r="O24" s="512">
        <v>32</v>
      </c>
      <c r="P24" s="512">
        <v>13</v>
      </c>
      <c r="Q24" s="512">
        <v>19</v>
      </c>
      <c r="R24" s="512">
        <v>16</v>
      </c>
      <c r="S24" s="512">
        <v>7</v>
      </c>
      <c r="T24" s="512">
        <v>9</v>
      </c>
      <c r="U24" s="512">
        <v>20</v>
      </c>
      <c r="V24" s="512">
        <v>8</v>
      </c>
      <c r="W24" s="512">
        <v>12</v>
      </c>
      <c r="X24" s="512">
        <v>57</v>
      </c>
      <c r="Y24" s="512">
        <v>25</v>
      </c>
      <c r="Z24" s="512">
        <v>32</v>
      </c>
      <c r="AA24" s="512">
        <v>37</v>
      </c>
      <c r="AB24" s="512">
        <v>16</v>
      </c>
      <c r="AC24" s="512">
        <v>21</v>
      </c>
      <c r="AD24" s="552" t="s">
        <v>482</v>
      </c>
      <c r="AE24" s="552" t="s">
        <v>482</v>
      </c>
      <c r="AF24" s="553" t="s">
        <v>482</v>
      </c>
    </row>
    <row r="25" spans="1:32" s="140" customFormat="1" ht="2.25" customHeight="1">
      <c r="A25" s="158"/>
      <c r="B25" s="156"/>
      <c r="C25" s="512"/>
      <c r="D25" s="512"/>
      <c r="E25" s="512"/>
      <c r="F25" s="512"/>
      <c r="G25" s="512"/>
      <c r="H25" s="512"/>
      <c r="I25" s="512"/>
      <c r="J25" s="512"/>
      <c r="K25" s="512"/>
      <c r="L25" s="513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38"/>
    </row>
    <row r="26" spans="1:32" s="140" customFormat="1" ht="12" customHeight="1">
      <c r="A26" s="886" t="s">
        <v>130</v>
      </c>
      <c r="B26" s="551" t="s">
        <v>126</v>
      </c>
      <c r="C26" s="512">
        <v>4520</v>
      </c>
      <c r="D26" s="512">
        <v>2251</v>
      </c>
      <c r="E26" s="512">
        <v>2269</v>
      </c>
      <c r="F26" s="512">
        <v>1820</v>
      </c>
      <c r="G26" s="512">
        <v>781</v>
      </c>
      <c r="H26" s="512">
        <v>1039</v>
      </c>
      <c r="I26" s="512">
        <v>82</v>
      </c>
      <c r="J26" s="512">
        <v>47</v>
      </c>
      <c r="K26" s="512">
        <v>35</v>
      </c>
      <c r="L26" s="513">
        <v>265</v>
      </c>
      <c r="M26" s="512">
        <v>162</v>
      </c>
      <c r="N26" s="512">
        <v>103</v>
      </c>
      <c r="O26" s="512">
        <v>19</v>
      </c>
      <c r="P26" s="512">
        <v>9</v>
      </c>
      <c r="Q26" s="512">
        <v>10</v>
      </c>
      <c r="R26" s="512">
        <v>93</v>
      </c>
      <c r="S26" s="512">
        <v>54</v>
      </c>
      <c r="T26" s="512">
        <v>39</v>
      </c>
      <c r="U26" s="512">
        <v>15</v>
      </c>
      <c r="V26" s="512">
        <v>9</v>
      </c>
      <c r="W26" s="512">
        <v>6</v>
      </c>
      <c r="X26" s="552" t="s">
        <v>482</v>
      </c>
      <c r="Y26" s="552" t="s">
        <v>482</v>
      </c>
      <c r="Z26" s="552" t="s">
        <v>482</v>
      </c>
      <c r="AA26" s="536">
        <v>2118</v>
      </c>
      <c r="AB26" s="512">
        <v>1127</v>
      </c>
      <c r="AC26" s="512">
        <v>991</v>
      </c>
      <c r="AD26" s="512">
        <v>108</v>
      </c>
      <c r="AE26" s="512">
        <v>62</v>
      </c>
      <c r="AF26" s="538">
        <v>46</v>
      </c>
    </row>
    <row r="27" spans="1:32" s="140" customFormat="1" ht="12" customHeight="1">
      <c r="A27" s="887"/>
      <c r="B27" s="551" t="s">
        <v>123</v>
      </c>
      <c r="C27" s="512">
        <v>2589</v>
      </c>
      <c r="D27" s="512">
        <v>1391</v>
      </c>
      <c r="E27" s="512">
        <v>1198</v>
      </c>
      <c r="F27" s="536">
        <v>105</v>
      </c>
      <c r="G27" s="536">
        <v>50</v>
      </c>
      <c r="H27" s="536">
        <v>55</v>
      </c>
      <c r="I27" s="512">
        <v>11</v>
      </c>
      <c r="J27" s="512">
        <v>6</v>
      </c>
      <c r="K27" s="512">
        <v>5</v>
      </c>
      <c r="L27" s="513">
        <v>196</v>
      </c>
      <c r="M27" s="512">
        <v>116</v>
      </c>
      <c r="N27" s="512">
        <v>80</v>
      </c>
      <c r="O27" s="512">
        <v>8</v>
      </c>
      <c r="P27" s="512">
        <v>4</v>
      </c>
      <c r="Q27" s="512">
        <v>4</v>
      </c>
      <c r="R27" s="512">
        <v>52</v>
      </c>
      <c r="S27" s="512">
        <v>31</v>
      </c>
      <c r="T27" s="512">
        <v>21</v>
      </c>
      <c r="U27" s="552" t="s">
        <v>482</v>
      </c>
      <c r="V27" s="552" t="s">
        <v>482</v>
      </c>
      <c r="W27" s="552" t="s">
        <v>482</v>
      </c>
      <c r="X27" s="552" t="s">
        <v>482</v>
      </c>
      <c r="Y27" s="552" t="s">
        <v>482</v>
      </c>
      <c r="Z27" s="552" t="s">
        <v>482</v>
      </c>
      <c r="AA27" s="536">
        <v>2109</v>
      </c>
      <c r="AB27" s="536">
        <v>1122</v>
      </c>
      <c r="AC27" s="536">
        <v>987</v>
      </c>
      <c r="AD27" s="512">
        <v>108</v>
      </c>
      <c r="AE27" s="512">
        <v>62</v>
      </c>
      <c r="AF27" s="538">
        <v>46</v>
      </c>
    </row>
    <row r="28" spans="1:32" s="140" customFormat="1" ht="12" customHeight="1">
      <c r="A28" s="887"/>
      <c r="B28" s="551" t="s">
        <v>124</v>
      </c>
      <c r="C28" s="512">
        <v>1931</v>
      </c>
      <c r="D28" s="512">
        <v>860</v>
      </c>
      <c r="E28" s="512">
        <v>1071</v>
      </c>
      <c r="F28" s="512">
        <v>1715</v>
      </c>
      <c r="G28" s="512">
        <v>731</v>
      </c>
      <c r="H28" s="512">
        <v>984</v>
      </c>
      <c r="I28" s="512">
        <v>71</v>
      </c>
      <c r="J28" s="512">
        <v>41</v>
      </c>
      <c r="K28" s="512">
        <v>30</v>
      </c>
      <c r="L28" s="513">
        <v>69</v>
      </c>
      <c r="M28" s="512">
        <v>46</v>
      </c>
      <c r="N28" s="512">
        <v>23</v>
      </c>
      <c r="O28" s="512">
        <v>11</v>
      </c>
      <c r="P28" s="512">
        <v>5</v>
      </c>
      <c r="Q28" s="512">
        <v>6</v>
      </c>
      <c r="R28" s="512">
        <v>41</v>
      </c>
      <c r="S28" s="512">
        <v>23</v>
      </c>
      <c r="T28" s="512">
        <v>18</v>
      </c>
      <c r="U28" s="512">
        <v>15</v>
      </c>
      <c r="V28" s="512">
        <v>9</v>
      </c>
      <c r="W28" s="512">
        <v>6</v>
      </c>
      <c r="X28" s="552" t="s">
        <v>482</v>
      </c>
      <c r="Y28" s="552" t="s">
        <v>482</v>
      </c>
      <c r="Z28" s="552" t="s">
        <v>482</v>
      </c>
      <c r="AA28" s="536">
        <v>9</v>
      </c>
      <c r="AB28" s="512">
        <v>5</v>
      </c>
      <c r="AC28" s="512">
        <v>4</v>
      </c>
      <c r="AD28" s="552" t="s">
        <v>482</v>
      </c>
      <c r="AE28" s="552" t="s">
        <v>482</v>
      </c>
      <c r="AF28" s="553" t="s">
        <v>482</v>
      </c>
    </row>
    <row r="29" spans="1:32" s="140" customFormat="1" ht="2.25" customHeight="1">
      <c r="A29" s="158"/>
      <c r="B29" s="156"/>
      <c r="C29" s="512"/>
      <c r="D29" s="512"/>
      <c r="E29" s="512"/>
      <c r="F29" s="512"/>
      <c r="G29" s="512"/>
      <c r="H29" s="512"/>
      <c r="I29" s="512"/>
      <c r="J29" s="512"/>
      <c r="K29" s="512"/>
      <c r="L29" s="513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38"/>
    </row>
    <row r="30" spans="1:32" s="140" customFormat="1" ht="12" customHeight="1">
      <c r="A30" s="886" t="s">
        <v>131</v>
      </c>
      <c r="B30" s="551" t="s">
        <v>126</v>
      </c>
      <c r="C30" s="512">
        <v>1390</v>
      </c>
      <c r="D30" s="512">
        <v>693</v>
      </c>
      <c r="E30" s="512">
        <v>697</v>
      </c>
      <c r="F30" s="512">
        <v>400</v>
      </c>
      <c r="G30" s="512">
        <v>180</v>
      </c>
      <c r="H30" s="512">
        <v>220</v>
      </c>
      <c r="I30" s="512">
        <v>25</v>
      </c>
      <c r="J30" s="512">
        <v>17</v>
      </c>
      <c r="K30" s="512">
        <v>8</v>
      </c>
      <c r="L30" s="513">
        <v>149</v>
      </c>
      <c r="M30" s="512">
        <v>81</v>
      </c>
      <c r="N30" s="512">
        <v>68</v>
      </c>
      <c r="O30" s="512">
        <v>21</v>
      </c>
      <c r="P30" s="512">
        <v>8</v>
      </c>
      <c r="Q30" s="512">
        <v>13</v>
      </c>
      <c r="R30" s="512">
        <v>105</v>
      </c>
      <c r="S30" s="512">
        <v>50</v>
      </c>
      <c r="T30" s="512">
        <v>55</v>
      </c>
      <c r="U30" s="552" t="s">
        <v>482</v>
      </c>
      <c r="V30" s="552" t="s">
        <v>482</v>
      </c>
      <c r="W30" s="552" t="s">
        <v>482</v>
      </c>
      <c r="X30" s="536">
        <v>12</v>
      </c>
      <c r="Y30" s="536">
        <v>10</v>
      </c>
      <c r="Z30" s="536">
        <v>2</v>
      </c>
      <c r="AA30" s="512">
        <v>632</v>
      </c>
      <c r="AB30" s="512">
        <v>323</v>
      </c>
      <c r="AC30" s="512">
        <v>309</v>
      </c>
      <c r="AD30" s="512">
        <v>46</v>
      </c>
      <c r="AE30" s="512">
        <v>24</v>
      </c>
      <c r="AF30" s="538">
        <v>22</v>
      </c>
    </row>
    <row r="31" spans="1:32" s="140" customFormat="1" ht="12" customHeight="1">
      <c r="A31" s="887"/>
      <c r="B31" s="551" t="s">
        <v>123</v>
      </c>
      <c r="C31" s="512">
        <v>848</v>
      </c>
      <c r="D31" s="512">
        <v>447</v>
      </c>
      <c r="E31" s="512">
        <v>401</v>
      </c>
      <c r="F31" s="512">
        <v>193</v>
      </c>
      <c r="G31" s="512">
        <v>81</v>
      </c>
      <c r="H31" s="512">
        <v>112</v>
      </c>
      <c r="I31" s="512">
        <v>16</v>
      </c>
      <c r="J31" s="512">
        <v>11</v>
      </c>
      <c r="K31" s="512">
        <v>5</v>
      </c>
      <c r="L31" s="513">
        <v>68</v>
      </c>
      <c r="M31" s="512">
        <v>48</v>
      </c>
      <c r="N31" s="512">
        <v>20</v>
      </c>
      <c r="O31" s="552" t="s">
        <v>482</v>
      </c>
      <c r="P31" s="552" t="s">
        <v>482</v>
      </c>
      <c r="Q31" s="552" t="s">
        <v>482</v>
      </c>
      <c r="R31" s="536">
        <v>31</v>
      </c>
      <c r="S31" s="536">
        <v>23</v>
      </c>
      <c r="T31" s="536">
        <v>8</v>
      </c>
      <c r="U31" s="552" t="s">
        <v>482</v>
      </c>
      <c r="V31" s="552" t="s">
        <v>482</v>
      </c>
      <c r="W31" s="552" t="s">
        <v>482</v>
      </c>
      <c r="X31" s="552" t="s">
        <v>482</v>
      </c>
      <c r="Y31" s="552" t="s">
        <v>482</v>
      </c>
      <c r="Z31" s="552" t="s">
        <v>482</v>
      </c>
      <c r="AA31" s="512">
        <v>494</v>
      </c>
      <c r="AB31" s="512">
        <v>260</v>
      </c>
      <c r="AC31" s="512">
        <v>234</v>
      </c>
      <c r="AD31" s="512">
        <v>46</v>
      </c>
      <c r="AE31" s="512">
        <v>24</v>
      </c>
      <c r="AF31" s="538">
        <v>22</v>
      </c>
    </row>
    <row r="32" spans="1:32" s="140" customFormat="1" ht="12" customHeight="1">
      <c r="A32" s="887"/>
      <c r="B32" s="551" t="s">
        <v>124</v>
      </c>
      <c r="C32" s="512">
        <v>542</v>
      </c>
      <c r="D32" s="512">
        <v>246</v>
      </c>
      <c r="E32" s="512">
        <v>296</v>
      </c>
      <c r="F32" s="512">
        <v>207</v>
      </c>
      <c r="G32" s="512">
        <v>99</v>
      </c>
      <c r="H32" s="512">
        <v>108</v>
      </c>
      <c r="I32" s="512">
        <v>9</v>
      </c>
      <c r="J32" s="512">
        <v>6</v>
      </c>
      <c r="K32" s="512">
        <v>3</v>
      </c>
      <c r="L32" s="513">
        <v>81</v>
      </c>
      <c r="M32" s="512">
        <v>33</v>
      </c>
      <c r="N32" s="512">
        <v>48</v>
      </c>
      <c r="O32" s="512">
        <v>21</v>
      </c>
      <c r="P32" s="512">
        <v>8</v>
      </c>
      <c r="Q32" s="512">
        <v>13</v>
      </c>
      <c r="R32" s="512">
        <v>74</v>
      </c>
      <c r="S32" s="512">
        <v>27</v>
      </c>
      <c r="T32" s="512">
        <v>47</v>
      </c>
      <c r="U32" s="552" t="s">
        <v>482</v>
      </c>
      <c r="V32" s="552" t="s">
        <v>482</v>
      </c>
      <c r="W32" s="552" t="s">
        <v>482</v>
      </c>
      <c r="X32" s="536">
        <v>12</v>
      </c>
      <c r="Y32" s="536">
        <v>10</v>
      </c>
      <c r="Z32" s="536">
        <v>2</v>
      </c>
      <c r="AA32" s="512">
        <v>138</v>
      </c>
      <c r="AB32" s="512">
        <v>63</v>
      </c>
      <c r="AC32" s="512">
        <v>75</v>
      </c>
      <c r="AD32" s="552" t="s">
        <v>482</v>
      </c>
      <c r="AE32" s="552" t="s">
        <v>482</v>
      </c>
      <c r="AF32" s="553" t="s">
        <v>482</v>
      </c>
    </row>
    <row r="33" spans="1:32" s="140" customFormat="1" ht="2.25" customHeight="1">
      <c r="A33" s="158"/>
      <c r="B33" s="156"/>
      <c r="C33" s="512"/>
      <c r="D33" s="512"/>
      <c r="E33" s="512"/>
      <c r="F33" s="512"/>
      <c r="G33" s="512"/>
      <c r="H33" s="512"/>
      <c r="I33" s="512"/>
      <c r="J33" s="512"/>
      <c r="K33" s="512"/>
      <c r="L33" s="513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38"/>
    </row>
    <row r="34" spans="1:32" s="140" customFormat="1" ht="12" customHeight="1">
      <c r="A34" s="886" t="s">
        <v>132</v>
      </c>
      <c r="B34" s="551" t="s">
        <v>126</v>
      </c>
      <c r="C34" s="512">
        <v>1454</v>
      </c>
      <c r="D34" s="512">
        <v>744</v>
      </c>
      <c r="E34" s="512">
        <v>710</v>
      </c>
      <c r="F34" s="512">
        <v>325</v>
      </c>
      <c r="G34" s="512">
        <v>175</v>
      </c>
      <c r="H34" s="512">
        <v>150</v>
      </c>
      <c r="I34" s="512">
        <v>64</v>
      </c>
      <c r="J34" s="512">
        <v>25</v>
      </c>
      <c r="K34" s="512">
        <v>39</v>
      </c>
      <c r="L34" s="513">
        <v>137</v>
      </c>
      <c r="M34" s="512">
        <v>79</v>
      </c>
      <c r="N34" s="512">
        <v>58</v>
      </c>
      <c r="O34" s="512">
        <v>118</v>
      </c>
      <c r="P34" s="512">
        <v>62</v>
      </c>
      <c r="Q34" s="512">
        <v>56</v>
      </c>
      <c r="R34" s="512">
        <v>93</v>
      </c>
      <c r="S34" s="512">
        <v>47</v>
      </c>
      <c r="T34" s="512">
        <v>46</v>
      </c>
      <c r="U34" s="512">
        <v>66</v>
      </c>
      <c r="V34" s="536">
        <v>42</v>
      </c>
      <c r="W34" s="536">
        <v>24</v>
      </c>
      <c r="X34" s="536">
        <v>10</v>
      </c>
      <c r="Y34" s="536">
        <v>5</v>
      </c>
      <c r="Z34" s="536">
        <v>5</v>
      </c>
      <c r="AA34" s="512">
        <v>573</v>
      </c>
      <c r="AB34" s="512">
        <v>271</v>
      </c>
      <c r="AC34" s="512">
        <v>302</v>
      </c>
      <c r="AD34" s="512">
        <v>68</v>
      </c>
      <c r="AE34" s="512">
        <v>38</v>
      </c>
      <c r="AF34" s="538">
        <v>30</v>
      </c>
    </row>
    <row r="35" spans="1:32" s="140" customFormat="1" ht="12" customHeight="1">
      <c r="A35" s="887"/>
      <c r="B35" s="551" t="s">
        <v>123</v>
      </c>
      <c r="C35" s="512">
        <v>1066</v>
      </c>
      <c r="D35" s="512">
        <v>559</v>
      </c>
      <c r="E35" s="512">
        <v>507</v>
      </c>
      <c r="F35" s="512">
        <v>180</v>
      </c>
      <c r="G35" s="512">
        <v>100</v>
      </c>
      <c r="H35" s="512">
        <v>80</v>
      </c>
      <c r="I35" s="512">
        <v>54</v>
      </c>
      <c r="J35" s="512">
        <v>20</v>
      </c>
      <c r="K35" s="512">
        <v>34</v>
      </c>
      <c r="L35" s="513">
        <v>111</v>
      </c>
      <c r="M35" s="512">
        <v>65</v>
      </c>
      <c r="N35" s="512">
        <v>46</v>
      </c>
      <c r="O35" s="512">
        <v>87</v>
      </c>
      <c r="P35" s="512">
        <v>51</v>
      </c>
      <c r="Q35" s="512">
        <v>36</v>
      </c>
      <c r="R35" s="512">
        <v>80</v>
      </c>
      <c r="S35" s="512">
        <v>40</v>
      </c>
      <c r="T35" s="512">
        <v>40</v>
      </c>
      <c r="U35" s="512">
        <v>55</v>
      </c>
      <c r="V35" s="536">
        <v>36</v>
      </c>
      <c r="W35" s="536">
        <v>19</v>
      </c>
      <c r="X35" s="552" t="s">
        <v>482</v>
      </c>
      <c r="Y35" s="552" t="s">
        <v>482</v>
      </c>
      <c r="Z35" s="552" t="s">
        <v>482</v>
      </c>
      <c r="AA35" s="512">
        <v>431</v>
      </c>
      <c r="AB35" s="512">
        <v>209</v>
      </c>
      <c r="AC35" s="512">
        <v>222</v>
      </c>
      <c r="AD35" s="512">
        <v>68</v>
      </c>
      <c r="AE35" s="512">
        <v>38</v>
      </c>
      <c r="AF35" s="538">
        <v>30</v>
      </c>
    </row>
    <row r="36" spans="1:32" s="140" customFormat="1" ht="12" customHeight="1">
      <c r="A36" s="887"/>
      <c r="B36" s="551" t="s">
        <v>124</v>
      </c>
      <c r="C36" s="512">
        <v>388</v>
      </c>
      <c r="D36" s="512">
        <v>185</v>
      </c>
      <c r="E36" s="512">
        <v>203</v>
      </c>
      <c r="F36" s="512">
        <v>145</v>
      </c>
      <c r="G36" s="512">
        <v>75</v>
      </c>
      <c r="H36" s="512">
        <v>70</v>
      </c>
      <c r="I36" s="512">
        <v>10</v>
      </c>
      <c r="J36" s="512">
        <v>5</v>
      </c>
      <c r="K36" s="512">
        <v>5</v>
      </c>
      <c r="L36" s="513">
        <v>26</v>
      </c>
      <c r="M36" s="512">
        <v>14</v>
      </c>
      <c r="N36" s="512">
        <v>12</v>
      </c>
      <c r="O36" s="512">
        <v>31</v>
      </c>
      <c r="P36" s="512">
        <v>11</v>
      </c>
      <c r="Q36" s="512">
        <v>20</v>
      </c>
      <c r="R36" s="512">
        <v>13</v>
      </c>
      <c r="S36" s="512">
        <v>7</v>
      </c>
      <c r="T36" s="512">
        <v>6</v>
      </c>
      <c r="U36" s="512">
        <v>11</v>
      </c>
      <c r="V36" s="536">
        <v>6</v>
      </c>
      <c r="W36" s="536">
        <v>5</v>
      </c>
      <c r="X36" s="536">
        <v>10</v>
      </c>
      <c r="Y36" s="536">
        <v>5</v>
      </c>
      <c r="Z36" s="536">
        <v>5</v>
      </c>
      <c r="AA36" s="512">
        <v>142</v>
      </c>
      <c r="AB36" s="512">
        <v>62</v>
      </c>
      <c r="AC36" s="512">
        <v>80</v>
      </c>
      <c r="AD36" s="552" t="s">
        <v>482</v>
      </c>
      <c r="AE36" s="552" t="s">
        <v>482</v>
      </c>
      <c r="AF36" s="553" t="s">
        <v>482</v>
      </c>
    </row>
    <row r="37" spans="1:32" s="140" customFormat="1" ht="2.25" customHeight="1">
      <c r="A37" s="158"/>
      <c r="B37" s="156"/>
      <c r="C37" s="512"/>
      <c r="D37" s="512"/>
      <c r="E37" s="512"/>
      <c r="F37" s="512"/>
      <c r="G37" s="512"/>
      <c r="H37" s="512"/>
      <c r="I37" s="512"/>
      <c r="J37" s="512"/>
      <c r="K37" s="512"/>
      <c r="L37" s="513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38"/>
    </row>
    <row r="38" spans="1:32" s="140" customFormat="1" ht="12" customHeight="1">
      <c r="A38" s="886" t="s">
        <v>133</v>
      </c>
      <c r="B38" s="551" t="s">
        <v>126</v>
      </c>
      <c r="C38" s="512">
        <v>1871</v>
      </c>
      <c r="D38" s="512">
        <v>949</v>
      </c>
      <c r="E38" s="512">
        <v>922</v>
      </c>
      <c r="F38" s="512">
        <v>36</v>
      </c>
      <c r="G38" s="512">
        <v>22</v>
      </c>
      <c r="H38" s="512">
        <v>14</v>
      </c>
      <c r="I38" s="512">
        <v>57</v>
      </c>
      <c r="J38" s="512">
        <v>29</v>
      </c>
      <c r="K38" s="512">
        <v>28</v>
      </c>
      <c r="L38" s="513">
        <v>79</v>
      </c>
      <c r="M38" s="512">
        <v>37</v>
      </c>
      <c r="N38" s="512">
        <v>42</v>
      </c>
      <c r="O38" s="552" t="s">
        <v>482</v>
      </c>
      <c r="P38" s="552" t="s">
        <v>482</v>
      </c>
      <c r="Q38" s="552" t="s">
        <v>482</v>
      </c>
      <c r="R38" s="536">
        <v>45</v>
      </c>
      <c r="S38" s="536">
        <v>19</v>
      </c>
      <c r="T38" s="536">
        <v>26</v>
      </c>
      <c r="U38" s="552" t="s">
        <v>482</v>
      </c>
      <c r="V38" s="552" t="s">
        <v>482</v>
      </c>
      <c r="W38" s="552" t="s">
        <v>482</v>
      </c>
      <c r="X38" s="536">
        <v>30</v>
      </c>
      <c r="Y38" s="536">
        <v>11</v>
      </c>
      <c r="Z38" s="536">
        <v>19</v>
      </c>
      <c r="AA38" s="512">
        <v>1549</v>
      </c>
      <c r="AB38" s="512">
        <v>792</v>
      </c>
      <c r="AC38" s="512">
        <v>757</v>
      </c>
      <c r="AD38" s="512">
        <v>75</v>
      </c>
      <c r="AE38" s="512">
        <v>39</v>
      </c>
      <c r="AF38" s="538">
        <v>36</v>
      </c>
    </row>
    <row r="39" spans="1:32" s="140" customFormat="1" ht="12" customHeight="1">
      <c r="A39" s="887"/>
      <c r="B39" s="551" t="s">
        <v>123</v>
      </c>
      <c r="C39" s="512">
        <v>1572</v>
      </c>
      <c r="D39" s="512">
        <v>813</v>
      </c>
      <c r="E39" s="512">
        <v>759</v>
      </c>
      <c r="F39" s="512">
        <v>11</v>
      </c>
      <c r="G39" s="512">
        <v>6</v>
      </c>
      <c r="H39" s="512">
        <v>5</v>
      </c>
      <c r="I39" s="512">
        <v>34</v>
      </c>
      <c r="J39" s="512">
        <v>18</v>
      </c>
      <c r="K39" s="512">
        <v>16</v>
      </c>
      <c r="L39" s="513">
        <v>39</v>
      </c>
      <c r="M39" s="512">
        <v>22</v>
      </c>
      <c r="N39" s="512">
        <v>17</v>
      </c>
      <c r="O39" s="552" t="s">
        <v>482</v>
      </c>
      <c r="P39" s="552" t="s">
        <v>482</v>
      </c>
      <c r="Q39" s="552" t="s">
        <v>482</v>
      </c>
      <c r="R39" s="536">
        <v>5</v>
      </c>
      <c r="S39" s="536">
        <v>2</v>
      </c>
      <c r="T39" s="536">
        <v>3</v>
      </c>
      <c r="U39" s="552" t="s">
        <v>482</v>
      </c>
      <c r="V39" s="552" t="s">
        <v>482</v>
      </c>
      <c r="W39" s="552" t="s">
        <v>482</v>
      </c>
      <c r="X39" s="552" t="s">
        <v>482</v>
      </c>
      <c r="Y39" s="552" t="s">
        <v>482</v>
      </c>
      <c r="Z39" s="552" t="s">
        <v>482</v>
      </c>
      <c r="AA39" s="512">
        <v>1408</v>
      </c>
      <c r="AB39" s="512">
        <v>726</v>
      </c>
      <c r="AC39" s="512">
        <v>682</v>
      </c>
      <c r="AD39" s="512">
        <v>75</v>
      </c>
      <c r="AE39" s="512">
        <v>39</v>
      </c>
      <c r="AF39" s="538">
        <v>36</v>
      </c>
    </row>
    <row r="40" spans="1:32" s="140" customFormat="1" ht="12" customHeight="1">
      <c r="A40" s="887"/>
      <c r="B40" s="551" t="s">
        <v>124</v>
      </c>
      <c r="C40" s="512">
        <v>299</v>
      </c>
      <c r="D40" s="512">
        <v>136</v>
      </c>
      <c r="E40" s="512">
        <v>163</v>
      </c>
      <c r="F40" s="512">
        <v>25</v>
      </c>
      <c r="G40" s="512">
        <v>16</v>
      </c>
      <c r="H40" s="512">
        <v>9</v>
      </c>
      <c r="I40" s="512">
        <v>23</v>
      </c>
      <c r="J40" s="512">
        <v>11</v>
      </c>
      <c r="K40" s="512">
        <v>12</v>
      </c>
      <c r="L40" s="513">
        <v>40</v>
      </c>
      <c r="M40" s="512">
        <v>15</v>
      </c>
      <c r="N40" s="512">
        <v>25</v>
      </c>
      <c r="O40" s="552" t="s">
        <v>482</v>
      </c>
      <c r="P40" s="552" t="s">
        <v>482</v>
      </c>
      <c r="Q40" s="552" t="s">
        <v>482</v>
      </c>
      <c r="R40" s="536">
        <v>40</v>
      </c>
      <c r="S40" s="536">
        <v>17</v>
      </c>
      <c r="T40" s="536">
        <v>23</v>
      </c>
      <c r="U40" s="552" t="s">
        <v>482</v>
      </c>
      <c r="V40" s="552" t="s">
        <v>482</v>
      </c>
      <c r="W40" s="552" t="s">
        <v>482</v>
      </c>
      <c r="X40" s="536">
        <v>30</v>
      </c>
      <c r="Y40" s="536">
        <v>11</v>
      </c>
      <c r="Z40" s="536">
        <v>19</v>
      </c>
      <c r="AA40" s="512">
        <v>141</v>
      </c>
      <c r="AB40" s="512">
        <v>66</v>
      </c>
      <c r="AC40" s="512">
        <v>75</v>
      </c>
      <c r="AD40" s="552" t="s">
        <v>482</v>
      </c>
      <c r="AE40" s="552" t="s">
        <v>482</v>
      </c>
      <c r="AF40" s="553" t="s">
        <v>482</v>
      </c>
    </row>
    <row r="41" spans="1:32" s="140" customFormat="1" ht="2.25" customHeight="1">
      <c r="A41" s="158"/>
      <c r="B41" s="156"/>
      <c r="C41" s="512"/>
      <c r="D41" s="512"/>
      <c r="E41" s="512"/>
      <c r="F41" s="512"/>
      <c r="G41" s="512"/>
      <c r="H41" s="512"/>
      <c r="I41" s="512"/>
      <c r="J41" s="512"/>
      <c r="K41" s="512"/>
      <c r="L41" s="513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38"/>
    </row>
    <row r="42" spans="1:32" s="140" customFormat="1" ht="12" customHeight="1">
      <c r="A42" s="886" t="s">
        <v>134</v>
      </c>
      <c r="B42" s="551" t="s">
        <v>126</v>
      </c>
      <c r="C42" s="512">
        <v>3178</v>
      </c>
      <c r="D42" s="512">
        <v>1627</v>
      </c>
      <c r="E42" s="512">
        <v>1551</v>
      </c>
      <c r="F42" s="512">
        <v>795</v>
      </c>
      <c r="G42" s="512">
        <v>437</v>
      </c>
      <c r="H42" s="512">
        <v>358</v>
      </c>
      <c r="I42" s="552" t="s">
        <v>482</v>
      </c>
      <c r="J42" s="552" t="s">
        <v>482</v>
      </c>
      <c r="K42" s="552" t="s">
        <v>482</v>
      </c>
      <c r="L42" s="513">
        <v>159</v>
      </c>
      <c r="M42" s="512">
        <v>73</v>
      </c>
      <c r="N42" s="512">
        <v>86</v>
      </c>
      <c r="O42" s="512">
        <v>101</v>
      </c>
      <c r="P42" s="512">
        <v>48</v>
      </c>
      <c r="Q42" s="512">
        <v>53</v>
      </c>
      <c r="R42" s="512">
        <v>82</v>
      </c>
      <c r="S42" s="512">
        <v>38</v>
      </c>
      <c r="T42" s="512">
        <v>44</v>
      </c>
      <c r="U42" s="552" t="s">
        <v>482</v>
      </c>
      <c r="V42" s="552" t="s">
        <v>482</v>
      </c>
      <c r="W42" s="552" t="s">
        <v>482</v>
      </c>
      <c r="X42" s="552" t="s">
        <v>482</v>
      </c>
      <c r="Y42" s="552" t="s">
        <v>482</v>
      </c>
      <c r="Z42" s="552" t="s">
        <v>482</v>
      </c>
      <c r="AA42" s="512">
        <v>2026</v>
      </c>
      <c r="AB42" s="512">
        <v>1016</v>
      </c>
      <c r="AC42" s="512">
        <v>1010</v>
      </c>
      <c r="AD42" s="536">
        <v>15</v>
      </c>
      <c r="AE42" s="536">
        <v>15</v>
      </c>
      <c r="AF42" s="553" t="s">
        <v>482</v>
      </c>
    </row>
    <row r="43" spans="1:32" s="140" customFormat="1" ht="12" customHeight="1">
      <c r="A43" s="887"/>
      <c r="B43" s="551" t="s">
        <v>123</v>
      </c>
      <c r="C43" s="512">
        <v>2553</v>
      </c>
      <c r="D43" s="512">
        <v>1341</v>
      </c>
      <c r="E43" s="512">
        <v>1212</v>
      </c>
      <c r="F43" s="512">
        <v>311</v>
      </c>
      <c r="G43" s="512">
        <v>205</v>
      </c>
      <c r="H43" s="512">
        <v>106</v>
      </c>
      <c r="I43" s="552" t="s">
        <v>482</v>
      </c>
      <c r="J43" s="552" t="s">
        <v>482</v>
      </c>
      <c r="K43" s="552" t="s">
        <v>482</v>
      </c>
      <c r="L43" s="513">
        <v>87</v>
      </c>
      <c r="M43" s="512">
        <v>45</v>
      </c>
      <c r="N43" s="512">
        <v>42</v>
      </c>
      <c r="O43" s="512">
        <v>67</v>
      </c>
      <c r="P43" s="512">
        <v>35</v>
      </c>
      <c r="Q43" s="512">
        <v>32</v>
      </c>
      <c r="R43" s="512">
        <v>47</v>
      </c>
      <c r="S43" s="512">
        <v>25</v>
      </c>
      <c r="T43" s="512">
        <v>22</v>
      </c>
      <c r="U43" s="552" t="s">
        <v>482</v>
      </c>
      <c r="V43" s="552" t="s">
        <v>482</v>
      </c>
      <c r="W43" s="552" t="s">
        <v>482</v>
      </c>
      <c r="X43" s="552" t="s">
        <v>482</v>
      </c>
      <c r="Y43" s="552" t="s">
        <v>482</v>
      </c>
      <c r="Z43" s="552" t="s">
        <v>482</v>
      </c>
      <c r="AA43" s="512">
        <v>2026</v>
      </c>
      <c r="AB43" s="512">
        <v>1016</v>
      </c>
      <c r="AC43" s="512">
        <v>1010</v>
      </c>
      <c r="AD43" s="536">
        <v>15</v>
      </c>
      <c r="AE43" s="536">
        <v>15</v>
      </c>
      <c r="AF43" s="553" t="s">
        <v>482</v>
      </c>
    </row>
    <row r="44" spans="1:32" s="140" customFormat="1" ht="12" customHeight="1">
      <c r="A44" s="887"/>
      <c r="B44" s="551" t="s">
        <v>124</v>
      </c>
      <c r="C44" s="512">
        <v>625</v>
      </c>
      <c r="D44" s="512">
        <v>286</v>
      </c>
      <c r="E44" s="512">
        <v>339</v>
      </c>
      <c r="F44" s="512">
        <v>484</v>
      </c>
      <c r="G44" s="512">
        <v>232</v>
      </c>
      <c r="H44" s="512">
        <v>252</v>
      </c>
      <c r="I44" s="552" t="s">
        <v>482</v>
      </c>
      <c r="J44" s="552" t="s">
        <v>482</v>
      </c>
      <c r="K44" s="552" t="s">
        <v>482</v>
      </c>
      <c r="L44" s="513">
        <v>72</v>
      </c>
      <c r="M44" s="512">
        <v>28</v>
      </c>
      <c r="N44" s="512">
        <v>44</v>
      </c>
      <c r="O44" s="512">
        <v>34</v>
      </c>
      <c r="P44" s="512">
        <v>13</v>
      </c>
      <c r="Q44" s="512">
        <v>21</v>
      </c>
      <c r="R44" s="512">
        <v>35</v>
      </c>
      <c r="S44" s="512">
        <v>13</v>
      </c>
      <c r="T44" s="512">
        <v>22</v>
      </c>
      <c r="U44" s="552" t="s">
        <v>482</v>
      </c>
      <c r="V44" s="552" t="s">
        <v>482</v>
      </c>
      <c r="W44" s="552" t="s">
        <v>482</v>
      </c>
      <c r="X44" s="552" t="s">
        <v>482</v>
      </c>
      <c r="Y44" s="552" t="s">
        <v>482</v>
      </c>
      <c r="Z44" s="552" t="s">
        <v>482</v>
      </c>
      <c r="AA44" s="552" t="s">
        <v>482</v>
      </c>
      <c r="AB44" s="552" t="s">
        <v>482</v>
      </c>
      <c r="AC44" s="552" t="s">
        <v>482</v>
      </c>
      <c r="AD44" s="552" t="s">
        <v>482</v>
      </c>
      <c r="AE44" s="552" t="s">
        <v>482</v>
      </c>
      <c r="AF44" s="553" t="s">
        <v>482</v>
      </c>
    </row>
    <row r="45" spans="1:32" s="140" customFormat="1" ht="2.25" customHeight="1">
      <c r="A45" s="158"/>
      <c r="B45" s="156"/>
      <c r="C45" s="512"/>
      <c r="D45" s="512"/>
      <c r="E45" s="512"/>
      <c r="F45" s="512"/>
      <c r="G45" s="512"/>
      <c r="H45" s="512"/>
      <c r="I45" s="512"/>
      <c r="J45" s="512"/>
      <c r="K45" s="512"/>
      <c r="L45" s="513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38"/>
    </row>
    <row r="46" spans="1:32" s="140" customFormat="1" ht="12" customHeight="1">
      <c r="A46" s="886" t="s">
        <v>135</v>
      </c>
      <c r="B46" s="551" t="s">
        <v>126</v>
      </c>
      <c r="C46" s="512">
        <v>1889</v>
      </c>
      <c r="D46" s="512">
        <v>875</v>
      </c>
      <c r="E46" s="512">
        <v>1014</v>
      </c>
      <c r="F46" s="512">
        <v>744</v>
      </c>
      <c r="G46" s="512">
        <v>361</v>
      </c>
      <c r="H46" s="512">
        <v>383</v>
      </c>
      <c r="I46" s="512">
        <v>192</v>
      </c>
      <c r="J46" s="512">
        <v>67</v>
      </c>
      <c r="K46" s="512">
        <v>125</v>
      </c>
      <c r="L46" s="513">
        <v>145</v>
      </c>
      <c r="M46" s="512">
        <v>68</v>
      </c>
      <c r="N46" s="512">
        <v>77</v>
      </c>
      <c r="O46" s="536">
        <v>60</v>
      </c>
      <c r="P46" s="536">
        <v>32</v>
      </c>
      <c r="Q46" s="536">
        <v>28</v>
      </c>
      <c r="R46" s="536">
        <v>81</v>
      </c>
      <c r="S46" s="536">
        <v>46</v>
      </c>
      <c r="T46" s="536">
        <v>35</v>
      </c>
      <c r="U46" s="536">
        <v>93</v>
      </c>
      <c r="V46" s="536">
        <v>41</v>
      </c>
      <c r="W46" s="536">
        <v>52</v>
      </c>
      <c r="X46" s="536">
        <v>5</v>
      </c>
      <c r="Y46" s="552" t="s">
        <v>482</v>
      </c>
      <c r="Z46" s="536">
        <v>5</v>
      </c>
      <c r="AA46" s="536">
        <v>543</v>
      </c>
      <c r="AB46" s="536">
        <v>260</v>
      </c>
      <c r="AC46" s="536">
        <v>283</v>
      </c>
      <c r="AD46" s="536">
        <v>26</v>
      </c>
      <c r="AE46" s="552" t="s">
        <v>482</v>
      </c>
      <c r="AF46" s="537">
        <v>26</v>
      </c>
    </row>
    <row r="47" spans="1:32" s="140" customFormat="1" ht="12" customHeight="1">
      <c r="A47" s="887"/>
      <c r="B47" s="551" t="s">
        <v>123</v>
      </c>
      <c r="C47" s="512">
        <v>1033</v>
      </c>
      <c r="D47" s="512">
        <v>541</v>
      </c>
      <c r="E47" s="512">
        <v>492</v>
      </c>
      <c r="F47" s="512">
        <v>301</v>
      </c>
      <c r="G47" s="512">
        <v>168</v>
      </c>
      <c r="H47" s="512">
        <v>133</v>
      </c>
      <c r="I47" s="536">
        <v>70</v>
      </c>
      <c r="J47" s="536">
        <v>32</v>
      </c>
      <c r="K47" s="536">
        <v>38</v>
      </c>
      <c r="L47" s="513">
        <v>72</v>
      </c>
      <c r="M47" s="512">
        <v>42</v>
      </c>
      <c r="N47" s="512">
        <v>30</v>
      </c>
      <c r="O47" s="536">
        <v>23</v>
      </c>
      <c r="P47" s="536">
        <v>15</v>
      </c>
      <c r="Q47" s="536">
        <v>8</v>
      </c>
      <c r="R47" s="536">
        <v>40</v>
      </c>
      <c r="S47" s="536">
        <v>25</v>
      </c>
      <c r="T47" s="536">
        <v>15</v>
      </c>
      <c r="U47" s="536">
        <v>47</v>
      </c>
      <c r="V47" s="536">
        <v>26</v>
      </c>
      <c r="W47" s="536">
        <v>21</v>
      </c>
      <c r="X47" s="552" t="s">
        <v>482</v>
      </c>
      <c r="Y47" s="552" t="s">
        <v>482</v>
      </c>
      <c r="Z47" s="552" t="s">
        <v>482</v>
      </c>
      <c r="AA47" s="536">
        <v>454</v>
      </c>
      <c r="AB47" s="536">
        <v>233</v>
      </c>
      <c r="AC47" s="536">
        <v>221</v>
      </c>
      <c r="AD47" s="536">
        <v>26</v>
      </c>
      <c r="AE47" s="552" t="s">
        <v>482</v>
      </c>
      <c r="AF47" s="537">
        <v>26</v>
      </c>
    </row>
    <row r="48" spans="1:32" s="140" customFormat="1" ht="12" customHeight="1">
      <c r="A48" s="887"/>
      <c r="B48" s="551" t="s">
        <v>124</v>
      </c>
      <c r="C48" s="512">
        <v>856</v>
      </c>
      <c r="D48" s="512">
        <v>334</v>
      </c>
      <c r="E48" s="512">
        <v>522</v>
      </c>
      <c r="F48" s="512">
        <v>443</v>
      </c>
      <c r="G48" s="512">
        <v>193</v>
      </c>
      <c r="H48" s="512">
        <v>250</v>
      </c>
      <c r="I48" s="512">
        <v>122</v>
      </c>
      <c r="J48" s="512">
        <v>35</v>
      </c>
      <c r="K48" s="512">
        <v>87</v>
      </c>
      <c r="L48" s="513">
        <v>73</v>
      </c>
      <c r="M48" s="512">
        <v>26</v>
      </c>
      <c r="N48" s="512">
        <v>47</v>
      </c>
      <c r="O48" s="536">
        <v>37</v>
      </c>
      <c r="P48" s="536">
        <v>17</v>
      </c>
      <c r="Q48" s="536">
        <v>20</v>
      </c>
      <c r="R48" s="536">
        <v>41</v>
      </c>
      <c r="S48" s="536">
        <v>21</v>
      </c>
      <c r="T48" s="536">
        <v>20</v>
      </c>
      <c r="U48" s="536">
        <v>46</v>
      </c>
      <c r="V48" s="536">
        <v>15</v>
      </c>
      <c r="W48" s="536">
        <v>31</v>
      </c>
      <c r="X48" s="536">
        <v>5</v>
      </c>
      <c r="Y48" s="552" t="s">
        <v>482</v>
      </c>
      <c r="Z48" s="536">
        <v>5</v>
      </c>
      <c r="AA48" s="536">
        <v>89</v>
      </c>
      <c r="AB48" s="536">
        <v>27</v>
      </c>
      <c r="AC48" s="536">
        <v>62</v>
      </c>
      <c r="AD48" s="552" t="s">
        <v>482</v>
      </c>
      <c r="AE48" s="552" t="s">
        <v>482</v>
      </c>
      <c r="AF48" s="553" t="s">
        <v>482</v>
      </c>
    </row>
    <row r="49" spans="1:32" s="140" customFormat="1" ht="2.25" customHeight="1">
      <c r="A49" s="158"/>
      <c r="B49" s="156"/>
      <c r="C49" s="512"/>
      <c r="D49" s="512"/>
      <c r="E49" s="512"/>
      <c r="F49" s="512"/>
      <c r="G49" s="512"/>
      <c r="H49" s="512"/>
      <c r="I49" s="512"/>
      <c r="J49" s="512"/>
      <c r="K49" s="512"/>
      <c r="L49" s="513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38"/>
    </row>
    <row r="50" spans="1:32" s="140" customFormat="1" ht="12" customHeight="1">
      <c r="A50" s="886" t="s">
        <v>136</v>
      </c>
      <c r="B50" s="551" t="s">
        <v>126</v>
      </c>
      <c r="C50" s="512">
        <v>195</v>
      </c>
      <c r="D50" s="512">
        <v>83</v>
      </c>
      <c r="E50" s="512">
        <v>112</v>
      </c>
      <c r="F50" s="512">
        <v>43</v>
      </c>
      <c r="G50" s="512">
        <v>16</v>
      </c>
      <c r="H50" s="512">
        <v>27</v>
      </c>
      <c r="I50" s="512">
        <v>5</v>
      </c>
      <c r="J50" s="512">
        <v>1</v>
      </c>
      <c r="K50" s="512">
        <v>4</v>
      </c>
      <c r="L50" s="513">
        <v>10</v>
      </c>
      <c r="M50" s="512">
        <v>5</v>
      </c>
      <c r="N50" s="512">
        <v>5</v>
      </c>
      <c r="O50" s="552" t="s">
        <v>482</v>
      </c>
      <c r="P50" s="552" t="s">
        <v>482</v>
      </c>
      <c r="Q50" s="552" t="s">
        <v>482</v>
      </c>
      <c r="R50" s="536">
        <v>10</v>
      </c>
      <c r="S50" s="536">
        <v>2</v>
      </c>
      <c r="T50" s="536">
        <v>8</v>
      </c>
      <c r="U50" s="552" t="s">
        <v>482</v>
      </c>
      <c r="V50" s="552" t="s">
        <v>482</v>
      </c>
      <c r="W50" s="552" t="s">
        <v>482</v>
      </c>
      <c r="X50" s="552" t="s">
        <v>482</v>
      </c>
      <c r="Y50" s="552" t="s">
        <v>482</v>
      </c>
      <c r="Z50" s="552" t="s">
        <v>482</v>
      </c>
      <c r="AA50" s="536">
        <v>127</v>
      </c>
      <c r="AB50" s="536">
        <v>59</v>
      </c>
      <c r="AC50" s="536">
        <v>68</v>
      </c>
      <c r="AD50" s="552" t="s">
        <v>482</v>
      </c>
      <c r="AE50" s="552" t="s">
        <v>482</v>
      </c>
      <c r="AF50" s="553" t="s">
        <v>482</v>
      </c>
    </row>
    <row r="51" spans="1:32" s="140" customFormat="1" ht="12" customHeight="1">
      <c r="A51" s="887"/>
      <c r="B51" s="551" t="s">
        <v>123</v>
      </c>
      <c r="C51" s="512">
        <v>139</v>
      </c>
      <c r="D51" s="512">
        <v>63</v>
      </c>
      <c r="E51" s="512">
        <v>76</v>
      </c>
      <c r="F51" s="512">
        <v>5</v>
      </c>
      <c r="G51" s="512">
        <v>2</v>
      </c>
      <c r="H51" s="512">
        <v>3</v>
      </c>
      <c r="I51" s="512">
        <v>5</v>
      </c>
      <c r="J51" s="512">
        <v>1</v>
      </c>
      <c r="K51" s="512">
        <v>4</v>
      </c>
      <c r="L51" s="513">
        <v>2</v>
      </c>
      <c r="M51" s="552" t="s">
        <v>482</v>
      </c>
      <c r="N51" s="512">
        <v>2</v>
      </c>
      <c r="O51" s="552" t="s">
        <v>482</v>
      </c>
      <c r="P51" s="552" t="s">
        <v>482</v>
      </c>
      <c r="Q51" s="552" t="s">
        <v>482</v>
      </c>
      <c r="R51" s="536">
        <v>4</v>
      </c>
      <c r="S51" s="536">
        <v>2</v>
      </c>
      <c r="T51" s="536">
        <v>2</v>
      </c>
      <c r="U51" s="552" t="s">
        <v>482</v>
      </c>
      <c r="V51" s="552" t="s">
        <v>482</v>
      </c>
      <c r="W51" s="552" t="s">
        <v>482</v>
      </c>
      <c r="X51" s="552" t="s">
        <v>482</v>
      </c>
      <c r="Y51" s="552" t="s">
        <v>482</v>
      </c>
      <c r="Z51" s="552" t="s">
        <v>482</v>
      </c>
      <c r="AA51" s="536">
        <v>123</v>
      </c>
      <c r="AB51" s="536">
        <v>58</v>
      </c>
      <c r="AC51" s="536">
        <v>65</v>
      </c>
      <c r="AD51" s="552" t="s">
        <v>482</v>
      </c>
      <c r="AE51" s="552" t="s">
        <v>482</v>
      </c>
      <c r="AF51" s="553" t="s">
        <v>482</v>
      </c>
    </row>
    <row r="52" spans="1:32" s="140" customFormat="1" ht="12" customHeight="1">
      <c r="A52" s="887"/>
      <c r="B52" s="551" t="s">
        <v>124</v>
      </c>
      <c r="C52" s="512">
        <v>56</v>
      </c>
      <c r="D52" s="512">
        <v>20</v>
      </c>
      <c r="E52" s="512">
        <v>36</v>
      </c>
      <c r="F52" s="512">
        <v>38</v>
      </c>
      <c r="G52" s="512">
        <v>14</v>
      </c>
      <c r="H52" s="512">
        <v>24</v>
      </c>
      <c r="I52" s="552" t="s">
        <v>482</v>
      </c>
      <c r="J52" s="552" t="s">
        <v>482</v>
      </c>
      <c r="K52" s="552" t="s">
        <v>482</v>
      </c>
      <c r="L52" s="513">
        <v>8</v>
      </c>
      <c r="M52" s="512">
        <v>5</v>
      </c>
      <c r="N52" s="512">
        <v>3</v>
      </c>
      <c r="O52" s="552" t="s">
        <v>482</v>
      </c>
      <c r="P52" s="552" t="s">
        <v>482</v>
      </c>
      <c r="Q52" s="552" t="s">
        <v>482</v>
      </c>
      <c r="R52" s="536">
        <v>6</v>
      </c>
      <c r="S52" s="552" t="s">
        <v>482</v>
      </c>
      <c r="T52" s="536">
        <v>6</v>
      </c>
      <c r="U52" s="552" t="s">
        <v>482</v>
      </c>
      <c r="V52" s="552" t="s">
        <v>482</v>
      </c>
      <c r="W52" s="552" t="s">
        <v>482</v>
      </c>
      <c r="X52" s="552" t="s">
        <v>482</v>
      </c>
      <c r="Y52" s="552" t="s">
        <v>482</v>
      </c>
      <c r="Z52" s="552" t="s">
        <v>482</v>
      </c>
      <c r="AA52" s="536">
        <v>4</v>
      </c>
      <c r="AB52" s="536">
        <v>1</v>
      </c>
      <c r="AC52" s="536">
        <v>3</v>
      </c>
      <c r="AD52" s="552" t="s">
        <v>482</v>
      </c>
      <c r="AE52" s="552" t="s">
        <v>482</v>
      </c>
      <c r="AF52" s="553" t="s">
        <v>482</v>
      </c>
    </row>
    <row r="53" spans="1:32" s="140" customFormat="1" ht="2.25" customHeight="1">
      <c r="A53" s="158"/>
      <c r="B53" s="156"/>
      <c r="C53" s="512"/>
      <c r="D53" s="512"/>
      <c r="E53" s="512"/>
      <c r="F53" s="512"/>
      <c r="G53" s="512"/>
      <c r="H53" s="512"/>
      <c r="I53" s="512"/>
      <c r="J53" s="512"/>
      <c r="K53" s="512"/>
      <c r="L53" s="513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38"/>
    </row>
    <row r="54" spans="1:32" s="140" customFormat="1" ht="12" customHeight="1">
      <c r="A54" s="886" t="s">
        <v>137</v>
      </c>
      <c r="B54" s="551" t="s">
        <v>126</v>
      </c>
      <c r="C54" s="512">
        <v>457</v>
      </c>
      <c r="D54" s="512">
        <v>228</v>
      </c>
      <c r="E54" s="512">
        <v>229</v>
      </c>
      <c r="F54" s="512">
        <v>144</v>
      </c>
      <c r="G54" s="512">
        <v>64</v>
      </c>
      <c r="H54" s="512">
        <v>80</v>
      </c>
      <c r="I54" s="552" t="s">
        <v>482</v>
      </c>
      <c r="J54" s="552" t="s">
        <v>482</v>
      </c>
      <c r="K54" s="552" t="s">
        <v>482</v>
      </c>
      <c r="L54" s="513">
        <v>4</v>
      </c>
      <c r="M54" s="512">
        <v>2</v>
      </c>
      <c r="N54" s="512">
        <v>2</v>
      </c>
      <c r="O54" s="552" t="s">
        <v>482</v>
      </c>
      <c r="P54" s="552" t="s">
        <v>482</v>
      </c>
      <c r="Q54" s="552" t="s">
        <v>482</v>
      </c>
      <c r="R54" s="552" t="s">
        <v>482</v>
      </c>
      <c r="S54" s="552" t="s">
        <v>482</v>
      </c>
      <c r="T54" s="552" t="s">
        <v>482</v>
      </c>
      <c r="U54" s="552" t="s">
        <v>482</v>
      </c>
      <c r="V54" s="552" t="s">
        <v>482</v>
      </c>
      <c r="W54" s="552" t="s">
        <v>482</v>
      </c>
      <c r="X54" s="552" t="s">
        <v>482</v>
      </c>
      <c r="Y54" s="552" t="s">
        <v>482</v>
      </c>
      <c r="Z54" s="552" t="s">
        <v>482</v>
      </c>
      <c r="AA54" s="512">
        <v>309</v>
      </c>
      <c r="AB54" s="512">
        <v>162</v>
      </c>
      <c r="AC54" s="512">
        <v>147</v>
      </c>
      <c r="AD54" s="552" t="s">
        <v>482</v>
      </c>
      <c r="AE54" s="552" t="s">
        <v>482</v>
      </c>
      <c r="AF54" s="553" t="s">
        <v>482</v>
      </c>
    </row>
    <row r="55" spans="1:32" s="140" customFormat="1" ht="12" customHeight="1">
      <c r="A55" s="887"/>
      <c r="B55" s="551" t="s">
        <v>123</v>
      </c>
      <c r="C55" s="512">
        <v>183</v>
      </c>
      <c r="D55" s="512">
        <v>95</v>
      </c>
      <c r="E55" s="512">
        <v>88</v>
      </c>
      <c r="F55" s="512">
        <v>10</v>
      </c>
      <c r="G55" s="512">
        <v>5</v>
      </c>
      <c r="H55" s="512">
        <v>5</v>
      </c>
      <c r="I55" s="552" t="s">
        <v>482</v>
      </c>
      <c r="J55" s="552" t="s">
        <v>482</v>
      </c>
      <c r="K55" s="552" t="s">
        <v>482</v>
      </c>
      <c r="L55" s="513">
        <v>4</v>
      </c>
      <c r="M55" s="512">
        <v>2</v>
      </c>
      <c r="N55" s="512">
        <v>2</v>
      </c>
      <c r="O55" s="552" t="s">
        <v>482</v>
      </c>
      <c r="P55" s="552" t="s">
        <v>482</v>
      </c>
      <c r="Q55" s="552" t="s">
        <v>482</v>
      </c>
      <c r="R55" s="552" t="s">
        <v>482</v>
      </c>
      <c r="S55" s="552" t="s">
        <v>482</v>
      </c>
      <c r="T55" s="552" t="s">
        <v>482</v>
      </c>
      <c r="U55" s="552" t="s">
        <v>482</v>
      </c>
      <c r="V55" s="552" t="s">
        <v>482</v>
      </c>
      <c r="W55" s="552" t="s">
        <v>482</v>
      </c>
      <c r="X55" s="552" t="s">
        <v>482</v>
      </c>
      <c r="Y55" s="552" t="s">
        <v>482</v>
      </c>
      <c r="Z55" s="552" t="s">
        <v>482</v>
      </c>
      <c r="AA55" s="536">
        <v>169</v>
      </c>
      <c r="AB55" s="536">
        <v>88</v>
      </c>
      <c r="AC55" s="536">
        <v>81</v>
      </c>
      <c r="AD55" s="552" t="s">
        <v>482</v>
      </c>
      <c r="AE55" s="552" t="s">
        <v>482</v>
      </c>
      <c r="AF55" s="553" t="s">
        <v>482</v>
      </c>
    </row>
    <row r="56" spans="1:32" s="140" customFormat="1" ht="12" customHeight="1">
      <c r="A56" s="887"/>
      <c r="B56" s="551" t="s">
        <v>124</v>
      </c>
      <c r="C56" s="512">
        <v>274</v>
      </c>
      <c r="D56" s="512">
        <v>133</v>
      </c>
      <c r="E56" s="512">
        <v>141</v>
      </c>
      <c r="F56" s="512">
        <v>134</v>
      </c>
      <c r="G56" s="512">
        <v>59</v>
      </c>
      <c r="H56" s="512">
        <v>75</v>
      </c>
      <c r="I56" s="552" t="s">
        <v>482</v>
      </c>
      <c r="J56" s="552" t="s">
        <v>482</v>
      </c>
      <c r="K56" s="552" t="s">
        <v>482</v>
      </c>
      <c r="L56" s="554" t="s">
        <v>482</v>
      </c>
      <c r="M56" s="552" t="s">
        <v>482</v>
      </c>
      <c r="N56" s="552" t="s">
        <v>482</v>
      </c>
      <c r="O56" s="552" t="s">
        <v>482</v>
      </c>
      <c r="P56" s="552" t="s">
        <v>482</v>
      </c>
      <c r="Q56" s="552" t="s">
        <v>482</v>
      </c>
      <c r="R56" s="552" t="s">
        <v>482</v>
      </c>
      <c r="S56" s="552" t="s">
        <v>482</v>
      </c>
      <c r="T56" s="552" t="s">
        <v>482</v>
      </c>
      <c r="U56" s="552" t="s">
        <v>482</v>
      </c>
      <c r="V56" s="552" t="s">
        <v>482</v>
      </c>
      <c r="W56" s="552" t="s">
        <v>482</v>
      </c>
      <c r="X56" s="552" t="s">
        <v>482</v>
      </c>
      <c r="Y56" s="552" t="s">
        <v>482</v>
      </c>
      <c r="Z56" s="552" t="s">
        <v>482</v>
      </c>
      <c r="AA56" s="512">
        <v>140</v>
      </c>
      <c r="AB56" s="512">
        <v>74</v>
      </c>
      <c r="AC56" s="512">
        <v>66</v>
      </c>
      <c r="AD56" s="552" t="s">
        <v>482</v>
      </c>
      <c r="AE56" s="552" t="s">
        <v>482</v>
      </c>
      <c r="AF56" s="553" t="s">
        <v>482</v>
      </c>
    </row>
    <row r="57" spans="1:32" s="140" customFormat="1" ht="2.25" customHeight="1">
      <c r="A57" s="158"/>
      <c r="B57" s="156"/>
      <c r="C57" s="512"/>
      <c r="D57" s="512"/>
      <c r="E57" s="512"/>
      <c r="F57" s="512"/>
      <c r="G57" s="512"/>
      <c r="H57" s="512"/>
      <c r="I57" s="512"/>
      <c r="J57" s="512"/>
      <c r="K57" s="512"/>
      <c r="L57" s="513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512"/>
      <c r="AE57" s="512"/>
      <c r="AF57" s="538"/>
    </row>
    <row r="58" spans="1:32" s="140" customFormat="1" ht="12" customHeight="1">
      <c r="A58" s="886" t="s">
        <v>138</v>
      </c>
      <c r="B58" s="551" t="s">
        <v>126</v>
      </c>
      <c r="C58" s="512">
        <v>7952</v>
      </c>
      <c r="D58" s="512">
        <v>4472</v>
      </c>
      <c r="E58" s="512">
        <v>3480</v>
      </c>
      <c r="F58" s="512">
        <v>7849</v>
      </c>
      <c r="G58" s="512">
        <v>4436</v>
      </c>
      <c r="H58" s="512">
        <v>3413</v>
      </c>
      <c r="I58" s="512">
        <v>8</v>
      </c>
      <c r="J58" s="552" t="s">
        <v>482</v>
      </c>
      <c r="K58" s="512">
        <v>8</v>
      </c>
      <c r="L58" s="513">
        <v>17</v>
      </c>
      <c r="M58" s="536">
        <v>4</v>
      </c>
      <c r="N58" s="536">
        <v>13</v>
      </c>
      <c r="O58" s="552" t="s">
        <v>482</v>
      </c>
      <c r="P58" s="552" t="s">
        <v>482</v>
      </c>
      <c r="Q58" s="552" t="s">
        <v>482</v>
      </c>
      <c r="R58" s="536">
        <v>43</v>
      </c>
      <c r="S58" s="536">
        <v>15</v>
      </c>
      <c r="T58" s="536">
        <v>28</v>
      </c>
      <c r="U58" s="536">
        <v>5</v>
      </c>
      <c r="V58" s="536">
        <v>2</v>
      </c>
      <c r="W58" s="536">
        <v>3</v>
      </c>
      <c r="X58" s="552" t="s">
        <v>482</v>
      </c>
      <c r="Y58" s="552" t="s">
        <v>482</v>
      </c>
      <c r="Z58" s="552" t="s">
        <v>482</v>
      </c>
      <c r="AA58" s="536">
        <v>30</v>
      </c>
      <c r="AB58" s="536">
        <v>15</v>
      </c>
      <c r="AC58" s="536">
        <v>15</v>
      </c>
      <c r="AD58" s="552" t="s">
        <v>482</v>
      </c>
      <c r="AE58" s="552" t="s">
        <v>482</v>
      </c>
      <c r="AF58" s="553" t="s">
        <v>482</v>
      </c>
    </row>
    <row r="59" spans="1:32" s="140" customFormat="1" ht="12" customHeight="1">
      <c r="A59" s="887"/>
      <c r="B59" s="551" t="s">
        <v>123</v>
      </c>
      <c r="C59" s="512">
        <v>103</v>
      </c>
      <c r="D59" s="512">
        <v>36</v>
      </c>
      <c r="E59" s="512">
        <v>67</v>
      </c>
      <c r="F59" s="552" t="s">
        <v>482</v>
      </c>
      <c r="G59" s="552" t="s">
        <v>482</v>
      </c>
      <c r="H59" s="552" t="s">
        <v>482</v>
      </c>
      <c r="I59" s="536">
        <v>8</v>
      </c>
      <c r="J59" s="552" t="s">
        <v>482</v>
      </c>
      <c r="K59" s="536">
        <v>8</v>
      </c>
      <c r="L59" s="539">
        <v>17</v>
      </c>
      <c r="M59" s="536">
        <v>4</v>
      </c>
      <c r="N59" s="536">
        <v>13</v>
      </c>
      <c r="O59" s="552" t="s">
        <v>482</v>
      </c>
      <c r="P59" s="552" t="s">
        <v>482</v>
      </c>
      <c r="Q59" s="552" t="s">
        <v>482</v>
      </c>
      <c r="R59" s="536">
        <v>43</v>
      </c>
      <c r="S59" s="536">
        <v>15</v>
      </c>
      <c r="T59" s="536">
        <v>28</v>
      </c>
      <c r="U59" s="536">
        <v>5</v>
      </c>
      <c r="V59" s="536">
        <v>2</v>
      </c>
      <c r="W59" s="536">
        <v>3</v>
      </c>
      <c r="X59" s="552" t="s">
        <v>482</v>
      </c>
      <c r="Y59" s="552" t="s">
        <v>482</v>
      </c>
      <c r="Z59" s="552" t="s">
        <v>482</v>
      </c>
      <c r="AA59" s="536">
        <v>30</v>
      </c>
      <c r="AB59" s="536">
        <v>15</v>
      </c>
      <c r="AC59" s="536">
        <v>15</v>
      </c>
      <c r="AD59" s="552" t="s">
        <v>482</v>
      </c>
      <c r="AE59" s="552" t="s">
        <v>482</v>
      </c>
      <c r="AF59" s="553" t="s">
        <v>482</v>
      </c>
    </row>
    <row r="60" spans="1:32" s="140" customFormat="1" ht="12" customHeight="1">
      <c r="A60" s="887"/>
      <c r="B60" s="551" t="s">
        <v>124</v>
      </c>
      <c r="C60" s="512">
        <v>7849</v>
      </c>
      <c r="D60" s="512">
        <v>4436</v>
      </c>
      <c r="E60" s="512">
        <v>3413</v>
      </c>
      <c r="F60" s="512">
        <v>7849</v>
      </c>
      <c r="G60" s="512">
        <v>4436</v>
      </c>
      <c r="H60" s="512">
        <v>3413</v>
      </c>
      <c r="I60" s="552" t="s">
        <v>482</v>
      </c>
      <c r="J60" s="552" t="s">
        <v>482</v>
      </c>
      <c r="K60" s="552" t="s">
        <v>482</v>
      </c>
      <c r="L60" s="554" t="s">
        <v>482</v>
      </c>
      <c r="M60" s="552" t="s">
        <v>482</v>
      </c>
      <c r="N60" s="552" t="s">
        <v>482</v>
      </c>
      <c r="O60" s="552" t="s">
        <v>482</v>
      </c>
      <c r="P60" s="552" t="s">
        <v>482</v>
      </c>
      <c r="Q60" s="552" t="s">
        <v>482</v>
      </c>
      <c r="R60" s="552" t="s">
        <v>482</v>
      </c>
      <c r="S60" s="552" t="s">
        <v>482</v>
      </c>
      <c r="T60" s="552" t="s">
        <v>482</v>
      </c>
      <c r="U60" s="552" t="s">
        <v>482</v>
      </c>
      <c r="V60" s="552" t="s">
        <v>482</v>
      </c>
      <c r="W60" s="552" t="s">
        <v>482</v>
      </c>
      <c r="X60" s="552" t="s">
        <v>482</v>
      </c>
      <c r="Y60" s="552" t="s">
        <v>482</v>
      </c>
      <c r="Z60" s="552" t="s">
        <v>482</v>
      </c>
      <c r="AA60" s="552" t="s">
        <v>482</v>
      </c>
      <c r="AB60" s="552" t="s">
        <v>482</v>
      </c>
      <c r="AC60" s="552" t="s">
        <v>482</v>
      </c>
      <c r="AD60" s="552" t="s">
        <v>482</v>
      </c>
      <c r="AE60" s="552" t="s">
        <v>482</v>
      </c>
      <c r="AF60" s="553" t="s">
        <v>482</v>
      </c>
    </row>
    <row r="61" spans="1:32" s="140" customFormat="1" ht="1.5" customHeight="1" thickBot="1">
      <c r="A61" s="274"/>
      <c r="B61" s="275"/>
      <c r="C61" s="161"/>
      <c r="D61" s="161"/>
      <c r="E61" s="161"/>
      <c r="F61" s="161"/>
      <c r="G61" s="161"/>
      <c r="H61" s="161"/>
      <c r="I61" s="161"/>
      <c r="J61" s="161"/>
      <c r="K61" s="162"/>
      <c r="L61" s="162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276"/>
    </row>
    <row r="62" ht="21.75" customHeight="1">
      <c r="A62" s="17"/>
    </row>
  </sheetData>
  <mergeCells count="16">
    <mergeCell ref="A34:A36"/>
    <mergeCell ref="A6:A8"/>
    <mergeCell ref="A2:L2"/>
    <mergeCell ref="M2:AF2"/>
    <mergeCell ref="A26:A28"/>
    <mergeCell ref="A30:A32"/>
    <mergeCell ref="A58:A60"/>
    <mergeCell ref="A10:A12"/>
    <mergeCell ref="A14:A16"/>
    <mergeCell ref="A18:A20"/>
    <mergeCell ref="A22:A24"/>
    <mergeCell ref="A38:A40"/>
    <mergeCell ref="A42:A44"/>
    <mergeCell ref="A46:A48"/>
    <mergeCell ref="A50:A52"/>
    <mergeCell ref="A54:A56"/>
  </mergeCells>
  <printOptions/>
  <pageMargins left="1.1811023622047245" right="1.1811023622047245" top="1.5748031496062993" bottom="1.535433070866142" header="0.5118110236220472" footer="0.9055118110236221"/>
  <pageSetup firstPageNumber="7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="120" zoomScaleNormal="120" workbookViewId="0" topLeftCell="A25">
      <selection activeCell="A6" sqref="A6:A8"/>
    </sheetView>
  </sheetViews>
  <sheetFormatPr defaultColWidth="9.00390625" defaultRowHeight="21.75" customHeight="1"/>
  <cols>
    <col min="1" max="1" width="15.125" style="3" customWidth="1"/>
    <col min="2" max="2" width="6.625" style="280" customWidth="1"/>
    <col min="3" max="3" width="7.625" style="5" customWidth="1"/>
    <col min="4" max="5" width="6.125" style="5" customWidth="1"/>
    <col min="6" max="9" width="6.625" style="5" customWidth="1"/>
    <col min="10" max="10" width="6.625" style="281" customWidth="1"/>
    <col min="11" max="19" width="7.375" style="281" customWidth="1"/>
    <col min="20" max="20" width="8.625" style="282" customWidth="1"/>
    <col min="21" max="16384" width="10.625" style="1" customWidth="1"/>
  </cols>
  <sheetData>
    <row r="1" spans="1:20" s="44" customFormat="1" ht="18" customHeight="1">
      <c r="A1" s="60" t="s">
        <v>470</v>
      </c>
      <c r="B1" s="289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321" t="s">
        <v>789</v>
      </c>
    </row>
    <row r="2" spans="1:20" s="48" customFormat="1" ht="19.5" customHeight="1">
      <c r="A2" s="747" t="s">
        <v>424</v>
      </c>
      <c r="B2" s="690"/>
      <c r="C2" s="690"/>
      <c r="D2" s="690"/>
      <c r="E2" s="690"/>
      <c r="F2" s="690"/>
      <c r="G2" s="690"/>
      <c r="H2" s="690"/>
      <c r="I2" s="690"/>
      <c r="J2" s="690"/>
      <c r="K2" s="748" t="s">
        <v>425</v>
      </c>
      <c r="L2" s="690"/>
      <c r="M2" s="690"/>
      <c r="N2" s="690"/>
      <c r="O2" s="690"/>
      <c r="P2" s="690"/>
      <c r="Q2" s="690"/>
      <c r="R2" s="690"/>
      <c r="S2" s="690"/>
      <c r="T2" s="690"/>
    </row>
    <row r="3" spans="1:20" s="30" customFormat="1" ht="15.75" customHeight="1" thickBot="1">
      <c r="A3" s="24"/>
      <c r="B3" s="286"/>
      <c r="C3" s="27"/>
      <c r="D3" s="27"/>
      <c r="E3" s="27"/>
      <c r="F3" s="27"/>
      <c r="G3" s="27"/>
      <c r="H3" s="27"/>
      <c r="I3" s="27"/>
      <c r="J3" s="59" t="s">
        <v>471</v>
      </c>
      <c r="K3" s="27"/>
      <c r="L3" s="27"/>
      <c r="M3" s="27"/>
      <c r="N3" s="27"/>
      <c r="O3" s="27"/>
      <c r="P3" s="27"/>
      <c r="Q3" s="27"/>
      <c r="R3" s="27"/>
      <c r="S3" s="27"/>
      <c r="T3" s="235" t="s">
        <v>513</v>
      </c>
    </row>
    <row r="4" spans="1:20" s="30" customFormat="1" ht="18.75" customHeight="1">
      <c r="A4" s="500" t="s">
        <v>381</v>
      </c>
      <c r="B4" s="354" t="s">
        <v>426</v>
      </c>
      <c r="C4" s="555" t="s">
        <v>427</v>
      </c>
      <c r="D4" s="283" t="s">
        <v>140</v>
      </c>
      <c r="E4" s="284" t="s">
        <v>141</v>
      </c>
      <c r="F4" s="284" t="s">
        <v>142</v>
      </c>
      <c r="G4" s="284" t="s">
        <v>143</v>
      </c>
      <c r="H4" s="284" t="s">
        <v>144</v>
      </c>
      <c r="I4" s="284" t="s">
        <v>145</v>
      </c>
      <c r="J4" s="283" t="s">
        <v>146</v>
      </c>
      <c r="K4" s="283" t="s">
        <v>147</v>
      </c>
      <c r="L4" s="283" t="s">
        <v>148</v>
      </c>
      <c r="M4" s="283" t="s">
        <v>149</v>
      </c>
      <c r="N4" s="283" t="s">
        <v>150</v>
      </c>
      <c r="O4" s="283" t="s">
        <v>151</v>
      </c>
      <c r="P4" s="283" t="s">
        <v>152</v>
      </c>
      <c r="Q4" s="283" t="s">
        <v>153</v>
      </c>
      <c r="R4" s="283" t="s">
        <v>154</v>
      </c>
      <c r="S4" s="283" t="s">
        <v>155</v>
      </c>
      <c r="T4" s="285" t="s">
        <v>156</v>
      </c>
    </row>
    <row r="5" spans="1:20" s="30" customFormat="1" ht="27.75" customHeight="1" thickBot="1">
      <c r="A5" s="251" t="s">
        <v>530</v>
      </c>
      <c r="B5" s="257" t="s">
        <v>428</v>
      </c>
      <c r="C5" s="255" t="s">
        <v>429</v>
      </c>
      <c r="D5" s="126" t="s">
        <v>410</v>
      </c>
      <c r="E5" s="287" t="s">
        <v>394</v>
      </c>
      <c r="F5" s="287" t="s">
        <v>395</v>
      </c>
      <c r="G5" s="287" t="s">
        <v>396</v>
      </c>
      <c r="H5" s="287" t="s">
        <v>397</v>
      </c>
      <c r="I5" s="287" t="s">
        <v>398</v>
      </c>
      <c r="J5" s="287" t="s">
        <v>399</v>
      </c>
      <c r="K5" s="287" t="s">
        <v>400</v>
      </c>
      <c r="L5" s="287" t="s">
        <v>401</v>
      </c>
      <c r="M5" s="287" t="s">
        <v>402</v>
      </c>
      <c r="N5" s="287" t="s">
        <v>403</v>
      </c>
      <c r="O5" s="287" t="s">
        <v>404</v>
      </c>
      <c r="P5" s="287" t="s">
        <v>405</v>
      </c>
      <c r="Q5" s="287" t="s">
        <v>406</v>
      </c>
      <c r="R5" s="287" t="s">
        <v>407</v>
      </c>
      <c r="S5" s="287" t="s">
        <v>408</v>
      </c>
      <c r="T5" s="288" t="s">
        <v>409</v>
      </c>
    </row>
    <row r="6" spans="1:20" s="30" customFormat="1" ht="18" customHeight="1">
      <c r="A6" s="889" t="s">
        <v>417</v>
      </c>
      <c r="B6" s="556" t="s">
        <v>414</v>
      </c>
      <c r="C6" s="290">
        <f>SUM(C7:C8)</f>
        <v>29377</v>
      </c>
      <c r="D6" s="292">
        <f>SUM(D7:D8)</f>
        <v>2407</v>
      </c>
      <c r="E6" s="292">
        <f aca="true" t="shared" si="0" ref="E6:T6">SUM(E7:E8)</f>
        <v>2662</v>
      </c>
      <c r="F6" s="292">
        <f t="shared" si="0"/>
        <v>2998</v>
      </c>
      <c r="G6" s="292">
        <f t="shared" si="0"/>
        <v>2701</v>
      </c>
      <c r="H6" s="292">
        <f t="shared" si="0"/>
        <v>2590</v>
      </c>
      <c r="I6" s="292">
        <f t="shared" si="0"/>
        <v>2457</v>
      </c>
      <c r="J6" s="292">
        <f t="shared" si="0"/>
        <v>2919</v>
      </c>
      <c r="K6" s="293">
        <f t="shared" si="0"/>
        <v>2622</v>
      </c>
      <c r="L6" s="292">
        <f t="shared" si="0"/>
        <v>2023</v>
      </c>
      <c r="M6" s="292">
        <f t="shared" si="0"/>
        <v>1499</v>
      </c>
      <c r="N6" s="292">
        <f t="shared" si="0"/>
        <v>1198</v>
      </c>
      <c r="O6" s="292">
        <f t="shared" si="0"/>
        <v>1077</v>
      </c>
      <c r="P6" s="292">
        <f t="shared" si="0"/>
        <v>747</v>
      </c>
      <c r="Q6" s="292">
        <f t="shared" si="0"/>
        <v>636</v>
      </c>
      <c r="R6" s="292">
        <f t="shared" si="0"/>
        <v>524</v>
      </c>
      <c r="S6" s="292">
        <f t="shared" si="0"/>
        <v>204</v>
      </c>
      <c r="T6" s="294">
        <f t="shared" si="0"/>
        <v>113</v>
      </c>
    </row>
    <row r="7" spans="1:20" s="30" customFormat="1" ht="18" customHeight="1">
      <c r="A7" s="890"/>
      <c r="B7" s="556" t="s">
        <v>415</v>
      </c>
      <c r="C7" s="290">
        <f>SUM(D7:T7)</f>
        <v>15115</v>
      </c>
      <c r="D7" s="290">
        <v>1276</v>
      </c>
      <c r="E7" s="290">
        <v>1317</v>
      </c>
      <c r="F7" s="290">
        <v>1493</v>
      </c>
      <c r="G7" s="290">
        <v>1369</v>
      </c>
      <c r="H7" s="290">
        <v>1409</v>
      </c>
      <c r="I7" s="290">
        <v>1201</v>
      </c>
      <c r="J7" s="290">
        <v>1477</v>
      </c>
      <c r="K7" s="225">
        <v>1352</v>
      </c>
      <c r="L7" s="290">
        <v>1096</v>
      </c>
      <c r="M7" s="290">
        <v>769</v>
      </c>
      <c r="N7" s="290">
        <v>654</v>
      </c>
      <c r="O7" s="290">
        <v>580</v>
      </c>
      <c r="P7" s="290">
        <v>340</v>
      </c>
      <c r="Q7" s="290">
        <v>354</v>
      </c>
      <c r="R7" s="290">
        <v>282</v>
      </c>
      <c r="S7" s="290">
        <v>94</v>
      </c>
      <c r="T7" s="291">
        <v>52</v>
      </c>
    </row>
    <row r="8" spans="1:20" s="30" customFormat="1" ht="18" customHeight="1">
      <c r="A8" s="890"/>
      <c r="B8" s="556" t="s">
        <v>416</v>
      </c>
      <c r="C8" s="290">
        <f>SUM(D8:T8)</f>
        <v>14262</v>
      </c>
      <c r="D8" s="290">
        <v>1131</v>
      </c>
      <c r="E8" s="290">
        <v>1345</v>
      </c>
      <c r="F8" s="290">
        <v>1505</v>
      </c>
      <c r="G8" s="290">
        <v>1332</v>
      </c>
      <c r="H8" s="290">
        <v>1181</v>
      </c>
      <c r="I8" s="290">
        <v>1256</v>
      </c>
      <c r="J8" s="290">
        <v>1442</v>
      </c>
      <c r="K8" s="225">
        <v>1270</v>
      </c>
      <c r="L8" s="290">
        <v>927</v>
      </c>
      <c r="M8" s="290">
        <v>730</v>
      </c>
      <c r="N8" s="290">
        <v>544</v>
      </c>
      <c r="O8" s="290">
        <v>497</v>
      </c>
      <c r="P8" s="290">
        <v>407</v>
      </c>
      <c r="Q8" s="290">
        <v>282</v>
      </c>
      <c r="R8" s="290">
        <v>242</v>
      </c>
      <c r="S8" s="290">
        <v>110</v>
      </c>
      <c r="T8" s="291">
        <v>61</v>
      </c>
    </row>
    <row r="9" spans="1:20" s="30" customFormat="1" ht="6.75" customHeight="1">
      <c r="A9" s="131"/>
      <c r="B9" s="258"/>
      <c r="C9" s="290"/>
      <c r="D9" s="290"/>
      <c r="E9" s="290"/>
      <c r="F9" s="290"/>
      <c r="G9" s="290"/>
      <c r="H9" s="290"/>
      <c r="I9" s="290"/>
      <c r="J9" s="290"/>
      <c r="K9" s="225"/>
      <c r="L9" s="290"/>
      <c r="M9" s="290"/>
      <c r="N9" s="290"/>
      <c r="O9" s="290"/>
      <c r="P9" s="290"/>
      <c r="Q9" s="290"/>
      <c r="R9" s="290"/>
      <c r="S9" s="290"/>
      <c r="T9" s="291"/>
    </row>
    <row r="10" spans="1:20" s="30" customFormat="1" ht="18" customHeight="1">
      <c r="A10" s="889" t="s">
        <v>418</v>
      </c>
      <c r="B10" s="556" t="s">
        <v>414</v>
      </c>
      <c r="C10" s="290">
        <f>SUM(C11:C12)</f>
        <v>31221</v>
      </c>
      <c r="D10" s="290">
        <f>SUM(D11:D12)</f>
        <v>2625</v>
      </c>
      <c r="E10" s="290">
        <f aca="true" t="shared" si="1" ref="E10:T10">SUM(E11:E12)</f>
        <v>3030</v>
      </c>
      <c r="F10" s="290">
        <f t="shared" si="1"/>
        <v>3382</v>
      </c>
      <c r="G10" s="290">
        <f t="shared" si="1"/>
        <v>2713</v>
      </c>
      <c r="H10" s="290">
        <f t="shared" si="1"/>
        <v>2587</v>
      </c>
      <c r="I10" s="290">
        <f t="shared" si="1"/>
        <v>2540</v>
      </c>
      <c r="J10" s="290">
        <f t="shared" si="1"/>
        <v>3144</v>
      </c>
      <c r="K10" s="225">
        <f t="shared" si="1"/>
        <v>2887</v>
      </c>
      <c r="L10" s="290">
        <f t="shared" si="1"/>
        <v>2177</v>
      </c>
      <c r="M10" s="290">
        <f t="shared" si="1"/>
        <v>1562</v>
      </c>
      <c r="N10" s="290">
        <f t="shared" si="1"/>
        <v>1283</v>
      </c>
      <c r="O10" s="290">
        <f t="shared" si="1"/>
        <v>1060</v>
      </c>
      <c r="P10" s="290">
        <f t="shared" si="1"/>
        <v>756</v>
      </c>
      <c r="Q10" s="290">
        <f t="shared" si="1"/>
        <v>653</v>
      </c>
      <c r="R10" s="290">
        <f t="shared" si="1"/>
        <v>514</v>
      </c>
      <c r="S10" s="290">
        <f t="shared" si="1"/>
        <v>190</v>
      </c>
      <c r="T10" s="291">
        <f t="shared" si="1"/>
        <v>118</v>
      </c>
    </row>
    <row r="11" spans="1:20" s="30" customFormat="1" ht="18" customHeight="1">
      <c r="A11" s="890"/>
      <c r="B11" s="556" t="s">
        <v>415</v>
      </c>
      <c r="C11" s="290">
        <f>SUM(D11:T11)</f>
        <v>15959</v>
      </c>
      <c r="D11" s="290">
        <v>1402</v>
      </c>
      <c r="E11" s="290">
        <v>1500</v>
      </c>
      <c r="F11" s="290">
        <v>1683</v>
      </c>
      <c r="G11" s="290">
        <v>1363</v>
      </c>
      <c r="H11" s="290">
        <v>1362</v>
      </c>
      <c r="I11" s="290">
        <v>1243</v>
      </c>
      <c r="J11" s="290">
        <v>1530</v>
      </c>
      <c r="K11" s="225">
        <v>1465</v>
      </c>
      <c r="L11" s="290">
        <v>1161</v>
      </c>
      <c r="M11" s="290">
        <v>788</v>
      </c>
      <c r="N11" s="290">
        <v>723</v>
      </c>
      <c r="O11" s="290">
        <v>579</v>
      </c>
      <c r="P11" s="290">
        <v>372</v>
      </c>
      <c r="Q11" s="290">
        <v>368</v>
      </c>
      <c r="R11" s="290">
        <v>284</v>
      </c>
      <c r="S11" s="290">
        <v>79</v>
      </c>
      <c r="T11" s="291">
        <v>57</v>
      </c>
    </row>
    <row r="12" spans="1:20" s="30" customFormat="1" ht="18" customHeight="1">
      <c r="A12" s="890"/>
      <c r="B12" s="556" t="s">
        <v>416</v>
      </c>
      <c r="C12" s="290">
        <f>SUM(D12:T12)</f>
        <v>15262</v>
      </c>
      <c r="D12" s="290">
        <v>1223</v>
      </c>
      <c r="E12" s="290">
        <v>1530</v>
      </c>
      <c r="F12" s="290">
        <v>1699</v>
      </c>
      <c r="G12" s="290">
        <v>1350</v>
      </c>
      <c r="H12" s="290">
        <v>1225</v>
      </c>
      <c r="I12" s="290">
        <v>1297</v>
      </c>
      <c r="J12" s="290">
        <v>1614</v>
      </c>
      <c r="K12" s="225">
        <v>1422</v>
      </c>
      <c r="L12" s="290">
        <v>1016</v>
      </c>
      <c r="M12" s="290">
        <v>774</v>
      </c>
      <c r="N12" s="290">
        <v>560</v>
      </c>
      <c r="O12" s="290">
        <v>481</v>
      </c>
      <c r="P12" s="290">
        <v>384</v>
      </c>
      <c r="Q12" s="290">
        <v>285</v>
      </c>
      <c r="R12" s="290">
        <v>230</v>
      </c>
      <c r="S12" s="290">
        <v>111</v>
      </c>
      <c r="T12" s="291">
        <v>61</v>
      </c>
    </row>
    <row r="13" spans="1:20" s="30" customFormat="1" ht="6.75" customHeight="1">
      <c r="A13" s="131"/>
      <c r="B13" s="258"/>
      <c r="C13" s="290"/>
      <c r="D13" s="290"/>
      <c r="E13" s="290"/>
      <c r="F13" s="290"/>
      <c r="G13" s="290"/>
      <c r="H13" s="290"/>
      <c r="I13" s="290"/>
      <c r="J13" s="290"/>
      <c r="K13" s="225"/>
      <c r="L13" s="290"/>
      <c r="M13" s="290"/>
      <c r="N13" s="290"/>
      <c r="O13" s="290"/>
      <c r="P13" s="290"/>
      <c r="Q13" s="290"/>
      <c r="R13" s="290"/>
      <c r="S13" s="290"/>
      <c r="T13" s="291"/>
    </row>
    <row r="14" spans="1:20" s="30" customFormat="1" ht="18" customHeight="1">
      <c r="A14" s="889" t="s">
        <v>419</v>
      </c>
      <c r="B14" s="556" t="s">
        <v>414</v>
      </c>
      <c r="C14" s="290">
        <f>SUM(C15:C16)</f>
        <v>33230</v>
      </c>
      <c r="D14" s="290">
        <f>SUM(D15:D16)</f>
        <v>2980</v>
      </c>
      <c r="E14" s="290">
        <f aca="true" t="shared" si="2" ref="E14:T14">SUM(E15:E16)</f>
        <v>3330</v>
      </c>
      <c r="F14" s="290">
        <f t="shared" si="2"/>
        <v>3573</v>
      </c>
      <c r="G14" s="290">
        <f t="shared" si="2"/>
        <v>3030</v>
      </c>
      <c r="H14" s="290">
        <f t="shared" si="2"/>
        <v>2908</v>
      </c>
      <c r="I14" s="290">
        <f t="shared" si="2"/>
        <v>2724</v>
      </c>
      <c r="J14" s="290">
        <f t="shared" si="2"/>
        <v>3086</v>
      </c>
      <c r="K14" s="225">
        <f t="shared" si="2"/>
        <v>2841</v>
      </c>
      <c r="L14" s="290">
        <f t="shared" si="2"/>
        <v>2342</v>
      </c>
      <c r="M14" s="290">
        <f t="shared" si="2"/>
        <v>1657</v>
      </c>
      <c r="N14" s="290">
        <f t="shared" si="2"/>
        <v>1341</v>
      </c>
      <c r="O14" s="290">
        <f t="shared" si="2"/>
        <v>1114</v>
      </c>
      <c r="P14" s="290">
        <f t="shared" si="2"/>
        <v>784</v>
      </c>
      <c r="Q14" s="290">
        <f t="shared" si="2"/>
        <v>674</v>
      </c>
      <c r="R14" s="290">
        <f t="shared" si="2"/>
        <v>525</v>
      </c>
      <c r="S14" s="290">
        <f t="shared" si="2"/>
        <v>198</v>
      </c>
      <c r="T14" s="291">
        <f t="shared" si="2"/>
        <v>123</v>
      </c>
    </row>
    <row r="15" spans="1:20" s="30" customFormat="1" ht="18" customHeight="1">
      <c r="A15" s="890"/>
      <c r="B15" s="556" t="s">
        <v>415</v>
      </c>
      <c r="C15" s="290">
        <f>SUM(D15:T15)</f>
        <v>16866</v>
      </c>
      <c r="D15" s="290">
        <v>1568</v>
      </c>
      <c r="E15" s="290">
        <v>1639</v>
      </c>
      <c r="F15" s="290">
        <v>1763</v>
      </c>
      <c r="G15" s="290">
        <v>1505</v>
      </c>
      <c r="H15" s="290">
        <v>1503</v>
      </c>
      <c r="I15" s="290">
        <v>1335</v>
      </c>
      <c r="J15" s="290">
        <v>1504</v>
      </c>
      <c r="K15" s="225">
        <v>1454</v>
      </c>
      <c r="L15" s="290">
        <v>1222</v>
      </c>
      <c r="M15" s="290">
        <v>831</v>
      </c>
      <c r="N15" s="290">
        <v>749</v>
      </c>
      <c r="O15" s="290">
        <v>591</v>
      </c>
      <c r="P15" s="290">
        <v>387</v>
      </c>
      <c r="Q15" s="290">
        <v>379</v>
      </c>
      <c r="R15" s="290">
        <v>293</v>
      </c>
      <c r="S15" s="290">
        <v>85</v>
      </c>
      <c r="T15" s="295">
        <v>58</v>
      </c>
    </row>
    <row r="16" spans="1:20" s="30" customFormat="1" ht="18" customHeight="1">
      <c r="A16" s="890"/>
      <c r="B16" s="556" t="s">
        <v>416</v>
      </c>
      <c r="C16" s="290">
        <f>SUM(D16:T16)</f>
        <v>16364</v>
      </c>
      <c r="D16" s="290">
        <v>1412</v>
      </c>
      <c r="E16" s="290">
        <v>1691</v>
      </c>
      <c r="F16" s="290">
        <v>1810</v>
      </c>
      <c r="G16" s="290">
        <v>1525</v>
      </c>
      <c r="H16" s="290">
        <v>1405</v>
      </c>
      <c r="I16" s="290">
        <v>1389</v>
      </c>
      <c r="J16" s="290">
        <v>1582</v>
      </c>
      <c r="K16" s="225">
        <v>1387</v>
      </c>
      <c r="L16" s="290">
        <v>1120</v>
      </c>
      <c r="M16" s="290">
        <v>826</v>
      </c>
      <c r="N16" s="290">
        <v>592</v>
      </c>
      <c r="O16" s="290">
        <v>523</v>
      </c>
      <c r="P16" s="290">
        <v>397</v>
      </c>
      <c r="Q16" s="290">
        <v>295</v>
      </c>
      <c r="R16" s="296">
        <v>232</v>
      </c>
      <c r="S16" s="296">
        <v>113</v>
      </c>
      <c r="T16" s="295">
        <v>65</v>
      </c>
    </row>
    <row r="17" spans="1:20" s="30" customFormat="1" ht="6.75" customHeight="1">
      <c r="A17" s="131"/>
      <c r="B17" s="258"/>
      <c r="C17" s="290"/>
      <c r="D17" s="245"/>
      <c r="E17" s="245"/>
      <c r="F17" s="245"/>
      <c r="G17" s="245"/>
      <c r="H17" s="245"/>
      <c r="I17" s="245"/>
      <c r="J17" s="245"/>
      <c r="K17" s="226"/>
      <c r="L17" s="245"/>
      <c r="M17" s="245"/>
      <c r="N17" s="245"/>
      <c r="O17" s="245"/>
      <c r="P17" s="245"/>
      <c r="Q17" s="245"/>
      <c r="R17" s="245"/>
      <c r="S17" s="245"/>
      <c r="T17" s="238"/>
    </row>
    <row r="18" spans="1:20" s="30" customFormat="1" ht="18" customHeight="1">
      <c r="A18" s="889" t="s">
        <v>420</v>
      </c>
      <c r="B18" s="556" t="s">
        <v>414</v>
      </c>
      <c r="C18" s="290">
        <f>SUM(C19:C20)</f>
        <v>34962</v>
      </c>
      <c r="D18" s="290">
        <f>SUM(D19:D20)</f>
        <v>2776</v>
      </c>
      <c r="E18" s="290">
        <f aca="true" t="shared" si="3" ref="E18:T18">SUM(E19:E20)</f>
        <v>3658</v>
      </c>
      <c r="F18" s="290">
        <f t="shared" si="3"/>
        <v>3607</v>
      </c>
      <c r="G18" s="290">
        <f t="shared" si="3"/>
        <v>3232</v>
      </c>
      <c r="H18" s="290">
        <f t="shared" si="3"/>
        <v>3012</v>
      </c>
      <c r="I18" s="290">
        <f t="shared" si="3"/>
        <v>2929</v>
      </c>
      <c r="J18" s="290">
        <f t="shared" si="3"/>
        <v>3159</v>
      </c>
      <c r="K18" s="225">
        <f t="shared" si="3"/>
        <v>3139</v>
      </c>
      <c r="L18" s="290">
        <f t="shared" si="3"/>
        <v>2472</v>
      </c>
      <c r="M18" s="290">
        <f t="shared" si="3"/>
        <v>1817</v>
      </c>
      <c r="N18" s="290">
        <f t="shared" si="3"/>
        <v>1560</v>
      </c>
      <c r="O18" s="290">
        <f t="shared" si="3"/>
        <v>1258</v>
      </c>
      <c r="P18" s="290">
        <f t="shared" si="3"/>
        <v>1035</v>
      </c>
      <c r="Q18" s="290">
        <f t="shared" si="3"/>
        <v>786</v>
      </c>
      <c r="R18" s="290">
        <f t="shared" si="3"/>
        <v>281</v>
      </c>
      <c r="S18" s="290">
        <f t="shared" si="3"/>
        <v>166</v>
      </c>
      <c r="T18" s="291">
        <f t="shared" si="3"/>
        <v>75</v>
      </c>
    </row>
    <row r="19" spans="1:20" s="30" customFormat="1" ht="18" customHeight="1">
      <c r="A19" s="890"/>
      <c r="B19" s="556" t="s">
        <v>415</v>
      </c>
      <c r="C19" s="290">
        <f>SUM(D19:T19)</f>
        <v>17590</v>
      </c>
      <c r="D19" s="290">
        <v>1473</v>
      </c>
      <c r="E19" s="290">
        <v>1906</v>
      </c>
      <c r="F19" s="290">
        <v>1885</v>
      </c>
      <c r="G19" s="290">
        <v>1639</v>
      </c>
      <c r="H19" s="290">
        <v>1535</v>
      </c>
      <c r="I19" s="290">
        <v>1336</v>
      </c>
      <c r="J19" s="290">
        <v>1388</v>
      </c>
      <c r="K19" s="225">
        <v>1565</v>
      </c>
      <c r="L19" s="290">
        <v>1248</v>
      </c>
      <c r="M19" s="290">
        <v>937</v>
      </c>
      <c r="N19" s="290">
        <v>877</v>
      </c>
      <c r="O19" s="290">
        <v>674</v>
      </c>
      <c r="P19" s="290">
        <v>510</v>
      </c>
      <c r="Q19" s="290">
        <v>367</v>
      </c>
      <c r="R19" s="290">
        <v>139</v>
      </c>
      <c r="S19" s="290">
        <v>80</v>
      </c>
      <c r="T19" s="295">
        <v>31</v>
      </c>
    </row>
    <row r="20" spans="1:20" s="30" customFormat="1" ht="18" customHeight="1">
      <c r="A20" s="890"/>
      <c r="B20" s="556" t="s">
        <v>416</v>
      </c>
      <c r="C20" s="290">
        <f>SUM(D20:T20)</f>
        <v>17372</v>
      </c>
      <c r="D20" s="290">
        <v>1303</v>
      </c>
      <c r="E20" s="290">
        <v>1752</v>
      </c>
      <c r="F20" s="290">
        <v>1722</v>
      </c>
      <c r="G20" s="290">
        <v>1593</v>
      </c>
      <c r="H20" s="290">
        <v>1477</v>
      </c>
      <c r="I20" s="290">
        <v>1593</v>
      </c>
      <c r="J20" s="290">
        <v>1771</v>
      </c>
      <c r="K20" s="225">
        <v>1574</v>
      </c>
      <c r="L20" s="290">
        <v>1224</v>
      </c>
      <c r="M20" s="290">
        <v>880</v>
      </c>
      <c r="N20" s="290">
        <v>683</v>
      </c>
      <c r="O20" s="290">
        <v>584</v>
      </c>
      <c r="P20" s="290">
        <v>525</v>
      </c>
      <c r="Q20" s="290">
        <v>419</v>
      </c>
      <c r="R20" s="290">
        <v>142</v>
      </c>
      <c r="S20" s="290">
        <v>86</v>
      </c>
      <c r="T20" s="295">
        <v>44</v>
      </c>
    </row>
    <row r="21" spans="1:20" s="30" customFormat="1" ht="6.75" customHeight="1">
      <c r="A21" s="131"/>
      <c r="B21" s="258"/>
      <c r="C21" s="290"/>
      <c r="D21" s="290"/>
      <c r="E21" s="290"/>
      <c r="F21" s="290"/>
      <c r="G21" s="290"/>
      <c r="H21" s="290"/>
      <c r="I21" s="290"/>
      <c r="J21" s="290"/>
      <c r="K21" s="225"/>
      <c r="L21" s="290"/>
      <c r="M21" s="290"/>
      <c r="N21" s="290"/>
      <c r="O21" s="290"/>
      <c r="P21" s="290"/>
      <c r="Q21" s="290"/>
      <c r="R21" s="290"/>
      <c r="S21" s="290"/>
      <c r="T21" s="291"/>
    </row>
    <row r="22" spans="1:20" s="30" customFormat="1" ht="18" customHeight="1">
      <c r="A22" s="889" t="s">
        <v>421</v>
      </c>
      <c r="B22" s="556" t="s">
        <v>414</v>
      </c>
      <c r="C22" s="290">
        <f>SUM(C23:C24)</f>
        <v>37422</v>
      </c>
      <c r="D22" s="290">
        <f>SUM(D23:D24)</f>
        <v>3590</v>
      </c>
      <c r="E22" s="290">
        <f aca="true" t="shared" si="4" ref="E22:T22">SUM(E23:E24)</f>
        <v>4864</v>
      </c>
      <c r="F22" s="290">
        <f t="shared" si="4"/>
        <v>4091</v>
      </c>
      <c r="G22" s="290">
        <f t="shared" si="4"/>
        <v>4003</v>
      </c>
      <c r="H22" s="290">
        <f t="shared" si="4"/>
        <v>3393</v>
      </c>
      <c r="I22" s="290">
        <f t="shared" si="4"/>
        <v>3242</v>
      </c>
      <c r="J22" s="290">
        <f t="shared" si="4"/>
        <v>3328</v>
      </c>
      <c r="K22" s="225">
        <f t="shared" si="4"/>
        <v>3456</v>
      </c>
      <c r="L22" s="290">
        <f t="shared" si="4"/>
        <v>2798</v>
      </c>
      <c r="M22" s="290">
        <f t="shared" si="4"/>
        <v>1864</v>
      </c>
      <c r="N22" s="290">
        <f t="shared" si="4"/>
        <v>996</v>
      </c>
      <c r="O22" s="290">
        <f t="shared" si="4"/>
        <v>566</v>
      </c>
      <c r="P22" s="290">
        <f t="shared" si="4"/>
        <v>480</v>
      </c>
      <c r="Q22" s="290">
        <f t="shared" si="4"/>
        <v>366</v>
      </c>
      <c r="R22" s="290">
        <f t="shared" si="4"/>
        <v>226</v>
      </c>
      <c r="S22" s="290">
        <f t="shared" si="4"/>
        <v>96</v>
      </c>
      <c r="T22" s="291">
        <f t="shared" si="4"/>
        <v>63</v>
      </c>
    </row>
    <row r="23" spans="1:20" s="30" customFormat="1" ht="18" customHeight="1">
      <c r="A23" s="890"/>
      <c r="B23" s="556" t="s">
        <v>415</v>
      </c>
      <c r="C23" s="290">
        <f>SUM(D23:T23)</f>
        <v>18723</v>
      </c>
      <c r="D23" s="290">
        <v>1892</v>
      </c>
      <c r="E23" s="290">
        <v>2519</v>
      </c>
      <c r="F23" s="290">
        <v>2107</v>
      </c>
      <c r="G23" s="290">
        <v>2008</v>
      </c>
      <c r="H23" s="290">
        <v>1663</v>
      </c>
      <c r="I23" s="290">
        <v>1458</v>
      </c>
      <c r="J23" s="290">
        <v>1516</v>
      </c>
      <c r="K23" s="225">
        <v>1621</v>
      </c>
      <c r="L23" s="290">
        <v>1483</v>
      </c>
      <c r="M23" s="290">
        <v>1000</v>
      </c>
      <c r="N23" s="290">
        <v>549</v>
      </c>
      <c r="O23" s="290">
        <v>325</v>
      </c>
      <c r="P23" s="290">
        <v>261</v>
      </c>
      <c r="Q23" s="290">
        <v>165</v>
      </c>
      <c r="R23" s="290">
        <v>100</v>
      </c>
      <c r="S23" s="290">
        <v>33</v>
      </c>
      <c r="T23" s="291">
        <v>23</v>
      </c>
    </row>
    <row r="24" spans="1:20" s="30" customFormat="1" ht="18" customHeight="1">
      <c r="A24" s="890"/>
      <c r="B24" s="556" t="s">
        <v>416</v>
      </c>
      <c r="C24" s="290">
        <f>SUM(D24:T24)</f>
        <v>18699</v>
      </c>
      <c r="D24" s="290">
        <v>1698</v>
      </c>
      <c r="E24" s="290">
        <v>2345</v>
      </c>
      <c r="F24" s="290">
        <v>1984</v>
      </c>
      <c r="G24" s="290">
        <v>1995</v>
      </c>
      <c r="H24" s="290">
        <v>1730</v>
      </c>
      <c r="I24" s="290">
        <v>1784</v>
      </c>
      <c r="J24" s="290">
        <v>1812</v>
      </c>
      <c r="K24" s="225">
        <v>1835</v>
      </c>
      <c r="L24" s="290">
        <v>1315</v>
      </c>
      <c r="M24" s="290">
        <v>864</v>
      </c>
      <c r="N24" s="290">
        <v>447</v>
      </c>
      <c r="O24" s="290">
        <v>241</v>
      </c>
      <c r="P24" s="290">
        <v>219</v>
      </c>
      <c r="Q24" s="290">
        <v>201</v>
      </c>
      <c r="R24" s="290">
        <v>126</v>
      </c>
      <c r="S24" s="290">
        <v>63</v>
      </c>
      <c r="T24" s="291">
        <v>40</v>
      </c>
    </row>
    <row r="25" spans="1:20" s="30" customFormat="1" ht="6.75" customHeight="1">
      <c r="A25" s="131"/>
      <c r="B25" s="258"/>
      <c r="C25" s="290"/>
      <c r="D25" s="290"/>
      <c r="E25" s="290"/>
      <c r="F25" s="290"/>
      <c r="G25" s="290"/>
      <c r="H25" s="290"/>
      <c r="I25" s="290"/>
      <c r="J25" s="290"/>
      <c r="K25" s="225"/>
      <c r="L25" s="290"/>
      <c r="M25" s="290"/>
      <c r="N25" s="290"/>
      <c r="O25" s="290"/>
      <c r="P25" s="290"/>
      <c r="Q25" s="290"/>
      <c r="R25" s="290"/>
      <c r="S25" s="290"/>
      <c r="T25" s="291"/>
    </row>
    <row r="26" spans="1:20" s="30" customFormat="1" ht="18" customHeight="1">
      <c r="A26" s="889" t="s">
        <v>422</v>
      </c>
      <c r="B26" s="556" t="s">
        <v>414</v>
      </c>
      <c r="C26" s="290">
        <f>SUM(C27:C28)</f>
        <v>39119</v>
      </c>
      <c r="D26" s="290">
        <f>SUM(D27:D28)</f>
        <v>3578</v>
      </c>
      <c r="E26" s="290">
        <f aca="true" t="shared" si="5" ref="E26:T26">SUM(E27:E28)</f>
        <v>5014</v>
      </c>
      <c r="F26" s="290">
        <f t="shared" si="5"/>
        <v>4449</v>
      </c>
      <c r="G26" s="290">
        <f t="shared" si="5"/>
        <v>4113</v>
      </c>
      <c r="H26" s="290">
        <f t="shared" si="5"/>
        <v>3591</v>
      </c>
      <c r="I26" s="290">
        <f t="shared" si="5"/>
        <v>3319</v>
      </c>
      <c r="J26" s="290">
        <f t="shared" si="5"/>
        <v>3485</v>
      </c>
      <c r="K26" s="225">
        <f t="shared" si="5"/>
        <v>3465</v>
      </c>
      <c r="L26" s="290">
        <f t="shared" si="5"/>
        <v>3005</v>
      </c>
      <c r="M26" s="290">
        <f t="shared" si="5"/>
        <v>2094</v>
      </c>
      <c r="N26" s="290">
        <f t="shared" si="5"/>
        <v>1153</v>
      </c>
      <c r="O26" s="290">
        <f t="shared" si="5"/>
        <v>599</v>
      </c>
      <c r="P26" s="290">
        <f t="shared" si="5"/>
        <v>484</v>
      </c>
      <c r="Q26" s="290">
        <f t="shared" si="5"/>
        <v>377</v>
      </c>
      <c r="R26" s="290">
        <f t="shared" si="5"/>
        <v>224</v>
      </c>
      <c r="S26" s="290">
        <f t="shared" si="5"/>
        <v>108</v>
      </c>
      <c r="T26" s="291">
        <f t="shared" si="5"/>
        <v>61</v>
      </c>
    </row>
    <row r="27" spans="1:20" s="30" customFormat="1" ht="18" customHeight="1">
      <c r="A27" s="890"/>
      <c r="B27" s="556" t="s">
        <v>415</v>
      </c>
      <c r="C27" s="290">
        <f>SUM(D27:T27)</f>
        <v>19553</v>
      </c>
      <c r="D27" s="290">
        <v>1878</v>
      </c>
      <c r="E27" s="290">
        <v>2624</v>
      </c>
      <c r="F27" s="290">
        <v>2316</v>
      </c>
      <c r="G27" s="290">
        <v>2094</v>
      </c>
      <c r="H27" s="290">
        <v>1752</v>
      </c>
      <c r="I27" s="290">
        <v>1492</v>
      </c>
      <c r="J27" s="290">
        <v>1576</v>
      </c>
      <c r="K27" s="225">
        <v>1589</v>
      </c>
      <c r="L27" s="290">
        <v>1568</v>
      </c>
      <c r="M27" s="290">
        <v>1112</v>
      </c>
      <c r="N27" s="290">
        <v>621</v>
      </c>
      <c r="O27" s="290">
        <v>338</v>
      </c>
      <c r="P27" s="290">
        <v>255</v>
      </c>
      <c r="Q27" s="290">
        <v>179</v>
      </c>
      <c r="R27" s="290">
        <v>97</v>
      </c>
      <c r="S27" s="290">
        <v>40</v>
      </c>
      <c r="T27" s="295">
        <v>22</v>
      </c>
    </row>
    <row r="28" spans="1:20" s="30" customFormat="1" ht="18" customHeight="1">
      <c r="A28" s="890"/>
      <c r="B28" s="556" t="s">
        <v>416</v>
      </c>
      <c r="C28" s="290">
        <f>SUM(D28:T28)</f>
        <v>19566</v>
      </c>
      <c r="D28" s="290">
        <v>1700</v>
      </c>
      <c r="E28" s="290">
        <v>2390</v>
      </c>
      <c r="F28" s="290">
        <v>2133</v>
      </c>
      <c r="G28" s="290">
        <v>2019</v>
      </c>
      <c r="H28" s="290">
        <v>1839</v>
      </c>
      <c r="I28" s="290">
        <v>1827</v>
      </c>
      <c r="J28" s="290">
        <v>1909</v>
      </c>
      <c r="K28" s="225">
        <v>1876</v>
      </c>
      <c r="L28" s="290">
        <v>1437</v>
      </c>
      <c r="M28" s="290">
        <v>982</v>
      </c>
      <c r="N28" s="290">
        <v>532</v>
      </c>
      <c r="O28" s="290">
        <v>261</v>
      </c>
      <c r="P28" s="290">
        <v>229</v>
      </c>
      <c r="Q28" s="290">
        <v>198</v>
      </c>
      <c r="R28" s="290">
        <v>127</v>
      </c>
      <c r="S28" s="290">
        <v>68</v>
      </c>
      <c r="T28" s="295">
        <v>39</v>
      </c>
    </row>
    <row r="29" spans="1:20" s="30" customFormat="1" ht="6.75" customHeight="1">
      <c r="A29" s="131"/>
      <c r="B29" s="258"/>
      <c r="C29" s="290"/>
      <c r="D29" s="245"/>
      <c r="E29" s="245"/>
      <c r="F29" s="245"/>
      <c r="G29" s="245"/>
      <c r="H29" s="245"/>
      <c r="I29" s="245"/>
      <c r="J29" s="245"/>
      <c r="K29" s="226"/>
      <c r="L29" s="245"/>
      <c r="M29" s="245"/>
      <c r="N29" s="245"/>
      <c r="O29" s="245"/>
      <c r="P29" s="245"/>
      <c r="Q29" s="245"/>
      <c r="R29" s="245"/>
      <c r="S29" s="245"/>
      <c r="T29" s="238"/>
    </row>
    <row r="30" spans="1:20" s="30" customFormat="1" ht="18" customHeight="1">
      <c r="A30" s="889" t="s">
        <v>423</v>
      </c>
      <c r="B30" s="556" t="s">
        <v>414</v>
      </c>
      <c r="C30" s="290">
        <f>SUM(C31:C32)</f>
        <v>41171</v>
      </c>
      <c r="D30" s="290">
        <f>SUM(D31:D32)</f>
        <v>3618</v>
      </c>
      <c r="E30" s="290">
        <f aca="true" t="shared" si="6" ref="E30:T30">SUM(E31:E32)</f>
        <v>5116</v>
      </c>
      <c r="F30" s="290">
        <f t="shared" si="6"/>
        <v>4840</v>
      </c>
      <c r="G30" s="290">
        <f t="shared" si="6"/>
        <v>4139</v>
      </c>
      <c r="H30" s="290">
        <f t="shared" si="6"/>
        <v>3877</v>
      </c>
      <c r="I30" s="290">
        <f t="shared" si="6"/>
        <v>3485</v>
      </c>
      <c r="J30" s="290">
        <f t="shared" si="6"/>
        <v>3576</v>
      </c>
      <c r="K30" s="225">
        <f t="shared" si="6"/>
        <v>3564</v>
      </c>
      <c r="L30" s="290">
        <f t="shared" si="6"/>
        <v>3246</v>
      </c>
      <c r="M30" s="290">
        <f t="shared" si="6"/>
        <v>2333</v>
      </c>
      <c r="N30" s="290">
        <f t="shared" si="6"/>
        <v>1329</v>
      </c>
      <c r="O30" s="290">
        <f t="shared" si="6"/>
        <v>696</v>
      </c>
      <c r="P30" s="290">
        <f t="shared" si="6"/>
        <v>530</v>
      </c>
      <c r="Q30" s="290">
        <f t="shared" si="6"/>
        <v>392</v>
      </c>
      <c r="R30" s="290">
        <f t="shared" si="6"/>
        <v>240</v>
      </c>
      <c r="S30" s="290">
        <f t="shared" si="6"/>
        <v>124</v>
      </c>
      <c r="T30" s="291">
        <f t="shared" si="6"/>
        <v>66</v>
      </c>
    </row>
    <row r="31" spans="1:20" s="30" customFormat="1" ht="18" customHeight="1">
      <c r="A31" s="890"/>
      <c r="B31" s="556" t="s">
        <v>415</v>
      </c>
      <c r="C31" s="290">
        <f>SUM(D31:T31)</f>
        <v>20349</v>
      </c>
      <c r="D31" s="290">
        <v>1861</v>
      </c>
      <c r="E31" s="290">
        <v>2662</v>
      </c>
      <c r="F31" s="290">
        <v>2526</v>
      </c>
      <c r="G31" s="290">
        <v>2110</v>
      </c>
      <c r="H31" s="290">
        <v>1898</v>
      </c>
      <c r="I31" s="290">
        <v>1574</v>
      </c>
      <c r="J31" s="290">
        <v>1576</v>
      </c>
      <c r="K31" s="225">
        <v>1628</v>
      </c>
      <c r="L31" s="290">
        <v>1614</v>
      </c>
      <c r="M31" s="290">
        <v>1229</v>
      </c>
      <c r="N31" s="290">
        <v>671</v>
      </c>
      <c r="O31" s="290">
        <v>370</v>
      </c>
      <c r="P31" s="290">
        <v>273</v>
      </c>
      <c r="Q31" s="290">
        <v>178</v>
      </c>
      <c r="R31" s="290">
        <v>110</v>
      </c>
      <c r="S31" s="290">
        <v>48</v>
      </c>
      <c r="T31" s="295">
        <v>21</v>
      </c>
    </row>
    <row r="32" spans="1:20" s="30" customFormat="1" ht="18" customHeight="1">
      <c r="A32" s="890"/>
      <c r="B32" s="556" t="s">
        <v>416</v>
      </c>
      <c r="C32" s="290">
        <f>SUM(D32:T32)</f>
        <v>20822</v>
      </c>
      <c r="D32" s="290">
        <v>1757</v>
      </c>
      <c r="E32" s="290">
        <v>2454</v>
      </c>
      <c r="F32" s="290">
        <v>2314</v>
      </c>
      <c r="G32" s="290">
        <v>2029</v>
      </c>
      <c r="H32" s="290">
        <v>1979</v>
      </c>
      <c r="I32" s="290">
        <v>1911</v>
      </c>
      <c r="J32" s="290">
        <v>2000</v>
      </c>
      <c r="K32" s="225">
        <v>1936</v>
      </c>
      <c r="L32" s="290">
        <v>1632</v>
      </c>
      <c r="M32" s="290">
        <v>1104</v>
      </c>
      <c r="N32" s="290">
        <v>658</v>
      </c>
      <c r="O32" s="290">
        <v>326</v>
      </c>
      <c r="P32" s="290">
        <v>257</v>
      </c>
      <c r="Q32" s="290">
        <v>214</v>
      </c>
      <c r="R32" s="296">
        <v>130</v>
      </c>
      <c r="S32" s="296">
        <v>76</v>
      </c>
      <c r="T32" s="295">
        <v>45</v>
      </c>
    </row>
    <row r="33" spans="1:20" s="30" customFormat="1" ht="6.75" customHeight="1">
      <c r="A33" s="131"/>
      <c r="B33" s="258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347"/>
    </row>
    <row r="34" spans="1:20" s="30" customFormat="1" ht="18" customHeight="1">
      <c r="A34" s="691" t="s">
        <v>157</v>
      </c>
      <c r="B34" s="556" t="s">
        <v>825</v>
      </c>
      <c r="C34" s="221">
        <v>43530</v>
      </c>
      <c r="D34" s="221">
        <v>3655</v>
      </c>
      <c r="E34" s="221">
        <v>5208</v>
      </c>
      <c r="F34" s="221">
        <v>5133</v>
      </c>
      <c r="G34" s="221">
        <v>4323</v>
      </c>
      <c r="H34" s="221">
        <v>4205</v>
      </c>
      <c r="I34" s="221">
        <v>3674</v>
      </c>
      <c r="J34" s="221">
        <v>3681</v>
      </c>
      <c r="K34" s="221">
        <v>3739</v>
      </c>
      <c r="L34" s="221">
        <v>3514</v>
      </c>
      <c r="M34" s="221">
        <v>2612</v>
      </c>
      <c r="N34" s="221">
        <v>1530</v>
      </c>
      <c r="O34" s="221">
        <v>805</v>
      </c>
      <c r="P34" s="221">
        <v>565</v>
      </c>
      <c r="Q34" s="221">
        <v>428</v>
      </c>
      <c r="R34" s="221">
        <v>241</v>
      </c>
      <c r="S34" s="221">
        <v>138</v>
      </c>
      <c r="T34" s="347">
        <v>79</v>
      </c>
    </row>
    <row r="35" spans="1:20" s="30" customFormat="1" ht="18" customHeight="1">
      <c r="A35" s="891"/>
      <c r="B35" s="556" t="s">
        <v>826</v>
      </c>
      <c r="C35" s="221">
        <v>21356</v>
      </c>
      <c r="D35" s="221">
        <v>1893</v>
      </c>
      <c r="E35" s="221">
        <v>2697</v>
      </c>
      <c r="F35" s="221">
        <v>2671</v>
      </c>
      <c r="G35" s="221">
        <v>2179</v>
      </c>
      <c r="H35" s="221">
        <v>2038</v>
      </c>
      <c r="I35" s="221">
        <v>1721</v>
      </c>
      <c r="J35" s="221">
        <v>1613</v>
      </c>
      <c r="K35" s="221">
        <v>1641</v>
      </c>
      <c r="L35" s="221">
        <v>1730</v>
      </c>
      <c r="M35" s="221">
        <v>1347</v>
      </c>
      <c r="N35" s="221">
        <v>764</v>
      </c>
      <c r="O35" s="221">
        <v>401</v>
      </c>
      <c r="P35" s="221">
        <v>278</v>
      </c>
      <c r="Q35" s="221">
        <v>200</v>
      </c>
      <c r="R35" s="221">
        <v>108</v>
      </c>
      <c r="S35" s="221">
        <v>52</v>
      </c>
      <c r="T35" s="347">
        <v>23</v>
      </c>
    </row>
    <row r="36" spans="1:20" s="30" customFormat="1" ht="18" customHeight="1">
      <c r="A36" s="891"/>
      <c r="B36" s="556" t="s">
        <v>827</v>
      </c>
      <c r="C36" s="221">
        <v>22174</v>
      </c>
      <c r="D36" s="221">
        <v>1762</v>
      </c>
      <c r="E36" s="221">
        <v>2511</v>
      </c>
      <c r="F36" s="221">
        <v>2462</v>
      </c>
      <c r="G36" s="221">
        <v>2144</v>
      </c>
      <c r="H36" s="221">
        <v>2167</v>
      </c>
      <c r="I36" s="221">
        <v>1953</v>
      </c>
      <c r="J36" s="221">
        <v>2068</v>
      </c>
      <c r="K36" s="221">
        <v>2098</v>
      </c>
      <c r="L36" s="221">
        <v>1784</v>
      </c>
      <c r="M36" s="221">
        <v>1265</v>
      </c>
      <c r="N36" s="221">
        <v>766</v>
      </c>
      <c r="O36" s="221">
        <v>404</v>
      </c>
      <c r="P36" s="221">
        <v>287</v>
      </c>
      <c r="Q36" s="221">
        <v>228</v>
      </c>
      <c r="R36" s="221">
        <v>133</v>
      </c>
      <c r="S36" s="221">
        <v>86</v>
      </c>
      <c r="T36" s="347">
        <v>56</v>
      </c>
    </row>
    <row r="37" spans="1:20" s="30" customFormat="1" ht="6.75" customHeight="1">
      <c r="A37" s="39"/>
      <c r="B37" s="258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347"/>
    </row>
    <row r="38" spans="1:20" s="30" customFormat="1" ht="18" customHeight="1">
      <c r="A38" s="691" t="s">
        <v>616</v>
      </c>
      <c r="B38" s="556" t="s">
        <v>825</v>
      </c>
      <c r="C38" s="290">
        <v>45885</v>
      </c>
      <c r="D38" s="290">
        <v>3761</v>
      </c>
      <c r="E38" s="290">
        <v>5228</v>
      </c>
      <c r="F38" s="290">
        <v>5428</v>
      </c>
      <c r="G38" s="290">
        <v>4501</v>
      </c>
      <c r="H38" s="290">
        <v>4413</v>
      </c>
      <c r="I38" s="290">
        <v>3984</v>
      </c>
      <c r="J38" s="290">
        <v>3865</v>
      </c>
      <c r="K38" s="225">
        <v>3850</v>
      </c>
      <c r="L38" s="290">
        <v>3740</v>
      </c>
      <c r="M38" s="290">
        <v>2874</v>
      </c>
      <c r="N38" s="290">
        <v>1764</v>
      </c>
      <c r="O38" s="290">
        <v>941</v>
      </c>
      <c r="P38" s="290">
        <v>595</v>
      </c>
      <c r="Q38" s="290">
        <v>449</v>
      </c>
      <c r="R38" s="290">
        <v>261</v>
      </c>
      <c r="S38" s="290">
        <v>159</v>
      </c>
      <c r="T38" s="291">
        <v>72</v>
      </c>
    </row>
    <row r="39" spans="1:20" s="30" customFormat="1" ht="18" customHeight="1">
      <c r="A39" s="891"/>
      <c r="B39" s="556" t="s">
        <v>826</v>
      </c>
      <c r="C39" s="290">
        <v>22419</v>
      </c>
      <c r="D39" s="290">
        <v>1983</v>
      </c>
      <c r="E39" s="290">
        <v>2689</v>
      </c>
      <c r="F39" s="290">
        <v>2806</v>
      </c>
      <c r="G39" s="290">
        <v>2286</v>
      </c>
      <c r="H39" s="290">
        <v>2157</v>
      </c>
      <c r="I39" s="290">
        <v>1844</v>
      </c>
      <c r="J39" s="290">
        <v>1698</v>
      </c>
      <c r="K39" s="225">
        <v>1725</v>
      </c>
      <c r="L39" s="290">
        <v>1762</v>
      </c>
      <c r="M39" s="290">
        <v>1474</v>
      </c>
      <c r="N39" s="290">
        <v>872</v>
      </c>
      <c r="O39" s="290">
        <v>438</v>
      </c>
      <c r="P39" s="290">
        <v>278</v>
      </c>
      <c r="Q39" s="290">
        <v>209</v>
      </c>
      <c r="R39" s="290">
        <v>119</v>
      </c>
      <c r="S39" s="290">
        <v>57</v>
      </c>
      <c r="T39" s="295">
        <v>22</v>
      </c>
    </row>
    <row r="40" spans="1:20" s="30" customFormat="1" ht="18" customHeight="1" thickBot="1">
      <c r="A40" s="892"/>
      <c r="B40" s="557" t="s">
        <v>827</v>
      </c>
      <c r="C40" s="348">
        <v>23466</v>
      </c>
      <c r="D40" s="348">
        <v>1778</v>
      </c>
      <c r="E40" s="348">
        <v>2539</v>
      </c>
      <c r="F40" s="348">
        <v>2622</v>
      </c>
      <c r="G40" s="348">
        <v>2215</v>
      </c>
      <c r="H40" s="348">
        <v>2256</v>
      </c>
      <c r="I40" s="348">
        <v>2140</v>
      </c>
      <c r="J40" s="348">
        <v>2167</v>
      </c>
      <c r="K40" s="349">
        <v>2125</v>
      </c>
      <c r="L40" s="348">
        <v>1978</v>
      </c>
      <c r="M40" s="348">
        <v>1400</v>
      </c>
      <c r="N40" s="348">
        <v>892</v>
      </c>
      <c r="O40" s="348">
        <v>503</v>
      </c>
      <c r="P40" s="348">
        <v>317</v>
      </c>
      <c r="Q40" s="348">
        <v>240</v>
      </c>
      <c r="R40" s="350">
        <v>142</v>
      </c>
      <c r="S40" s="350">
        <v>102</v>
      </c>
      <c r="T40" s="351">
        <v>50</v>
      </c>
    </row>
  </sheetData>
  <mergeCells count="11">
    <mergeCell ref="A38:A40"/>
    <mergeCell ref="A30:A32"/>
    <mergeCell ref="A26:A28"/>
    <mergeCell ref="A6:A8"/>
    <mergeCell ref="A10:A12"/>
    <mergeCell ref="A14:A16"/>
    <mergeCell ref="A34:A36"/>
    <mergeCell ref="A2:J2"/>
    <mergeCell ref="K2:T2"/>
    <mergeCell ref="A18:A20"/>
    <mergeCell ref="A22:A24"/>
  </mergeCells>
  <printOptions/>
  <pageMargins left="1.1811023622047245" right="1.1811023622047245" top="1.5748031496062993" bottom="1.5748031496062993" header="0.5118110236220472" footer="0.9055118110236221"/>
  <pageSetup firstPageNumber="76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1"/>
  <sheetViews>
    <sheetView showGridLines="0" zoomScale="120" zoomScaleNormal="120" workbookViewId="0" topLeftCell="N34">
      <selection activeCell="R36" sqref="R36"/>
    </sheetView>
  </sheetViews>
  <sheetFormatPr defaultColWidth="9.00390625" defaultRowHeight="21.75" customHeight="1"/>
  <cols>
    <col min="1" max="1" width="14.625" style="3" customWidth="1"/>
    <col min="2" max="2" width="7.125" style="3" customWidth="1"/>
    <col min="3" max="3" width="7.625" style="5" customWidth="1"/>
    <col min="4" max="5" width="6.125" style="5" customWidth="1"/>
    <col min="6" max="9" width="6.625" style="5" customWidth="1"/>
    <col min="10" max="10" width="6.625" style="281" customWidth="1"/>
    <col min="11" max="19" width="7.375" style="281" customWidth="1"/>
    <col min="20" max="20" width="8.625" style="282" customWidth="1"/>
    <col min="21" max="16384" width="10.625" style="1" customWidth="1"/>
  </cols>
  <sheetData>
    <row r="1" spans="1:20" s="44" customFormat="1" ht="18" customHeight="1">
      <c r="A1" s="60" t="s">
        <v>470</v>
      </c>
      <c r="B1" s="5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321" t="s">
        <v>789</v>
      </c>
    </row>
    <row r="2" spans="1:20" s="48" customFormat="1" ht="18" customHeight="1">
      <c r="A2" s="747" t="s">
        <v>172</v>
      </c>
      <c r="B2" s="748"/>
      <c r="C2" s="748"/>
      <c r="D2" s="748"/>
      <c r="E2" s="748"/>
      <c r="F2" s="748"/>
      <c r="G2" s="748"/>
      <c r="H2" s="748"/>
      <c r="I2" s="748"/>
      <c r="J2" s="748"/>
      <c r="K2" s="748" t="s">
        <v>173</v>
      </c>
      <c r="L2" s="748"/>
      <c r="M2" s="748"/>
      <c r="N2" s="748"/>
      <c r="O2" s="748"/>
      <c r="P2" s="748"/>
      <c r="Q2" s="748"/>
      <c r="R2" s="748"/>
      <c r="S2" s="748"/>
      <c r="T2" s="748"/>
    </row>
    <row r="3" spans="1:20" s="30" customFormat="1" ht="12.75" customHeight="1" thickBot="1">
      <c r="A3" s="24"/>
      <c r="B3" s="24"/>
      <c r="C3" s="27"/>
      <c r="D3" s="27"/>
      <c r="E3" s="27"/>
      <c r="F3" s="27"/>
      <c r="G3" s="27"/>
      <c r="H3" s="27"/>
      <c r="I3" s="27"/>
      <c r="J3" s="59" t="s">
        <v>471</v>
      </c>
      <c r="K3" s="27"/>
      <c r="L3" s="27"/>
      <c r="M3" s="27"/>
      <c r="N3" s="27"/>
      <c r="O3" s="27"/>
      <c r="P3" s="27"/>
      <c r="Q3" s="27"/>
      <c r="R3" s="27"/>
      <c r="S3" s="27"/>
      <c r="T3" s="235" t="s">
        <v>513</v>
      </c>
    </row>
    <row r="4" spans="1:20" s="30" customFormat="1" ht="16.5" customHeight="1">
      <c r="A4" s="560" t="s">
        <v>381</v>
      </c>
      <c r="B4" s="354" t="s">
        <v>426</v>
      </c>
      <c r="C4" s="555" t="s">
        <v>427</v>
      </c>
      <c r="D4" s="283" t="s">
        <v>140</v>
      </c>
      <c r="E4" s="284" t="s">
        <v>141</v>
      </c>
      <c r="F4" s="284" t="s">
        <v>142</v>
      </c>
      <c r="G4" s="284" t="s">
        <v>143</v>
      </c>
      <c r="H4" s="284" t="s">
        <v>144</v>
      </c>
      <c r="I4" s="284" t="s">
        <v>145</v>
      </c>
      <c r="J4" s="283" t="s">
        <v>146</v>
      </c>
      <c r="K4" s="283" t="s">
        <v>147</v>
      </c>
      <c r="L4" s="283" t="s">
        <v>148</v>
      </c>
      <c r="M4" s="283" t="s">
        <v>149</v>
      </c>
      <c r="N4" s="283" t="s">
        <v>150</v>
      </c>
      <c r="O4" s="283" t="s">
        <v>151</v>
      </c>
      <c r="P4" s="283" t="s">
        <v>152</v>
      </c>
      <c r="Q4" s="283" t="s">
        <v>153</v>
      </c>
      <c r="R4" s="283" t="s">
        <v>154</v>
      </c>
      <c r="S4" s="283" t="s">
        <v>155</v>
      </c>
      <c r="T4" s="285" t="s">
        <v>158</v>
      </c>
    </row>
    <row r="5" spans="1:20" s="30" customFormat="1" ht="24" customHeight="1" thickBot="1">
      <c r="A5" s="251" t="s">
        <v>530</v>
      </c>
      <c r="B5" s="257" t="s">
        <v>428</v>
      </c>
      <c r="C5" s="255" t="s">
        <v>429</v>
      </c>
      <c r="D5" s="126" t="s">
        <v>410</v>
      </c>
      <c r="E5" s="287" t="s">
        <v>394</v>
      </c>
      <c r="F5" s="287" t="s">
        <v>395</v>
      </c>
      <c r="G5" s="287" t="s">
        <v>396</v>
      </c>
      <c r="H5" s="287" t="s">
        <v>397</v>
      </c>
      <c r="I5" s="287" t="s">
        <v>398</v>
      </c>
      <c r="J5" s="287" t="s">
        <v>399</v>
      </c>
      <c r="K5" s="287" t="s">
        <v>400</v>
      </c>
      <c r="L5" s="287" t="s">
        <v>401</v>
      </c>
      <c r="M5" s="287" t="s">
        <v>402</v>
      </c>
      <c r="N5" s="287" t="s">
        <v>403</v>
      </c>
      <c r="O5" s="287" t="s">
        <v>404</v>
      </c>
      <c r="P5" s="287" t="s">
        <v>405</v>
      </c>
      <c r="Q5" s="287" t="s">
        <v>406</v>
      </c>
      <c r="R5" s="287" t="s">
        <v>407</v>
      </c>
      <c r="S5" s="287" t="s">
        <v>408</v>
      </c>
      <c r="T5" s="288" t="s">
        <v>409</v>
      </c>
    </row>
    <row r="6" spans="1:20" s="30" customFormat="1" ht="12" customHeight="1">
      <c r="A6" s="893" t="s">
        <v>828</v>
      </c>
      <c r="B6" s="556" t="s">
        <v>414</v>
      </c>
      <c r="C6" s="245">
        <f>SUM(C7:C8)</f>
        <v>48357</v>
      </c>
      <c r="D6" s="245">
        <f>SUM(D7:D8)</f>
        <v>3855</v>
      </c>
      <c r="E6" s="245">
        <f aca="true" t="shared" si="0" ref="E6:N6">SUM(E7:E8)</f>
        <v>5406</v>
      </c>
      <c r="F6" s="245">
        <f t="shared" si="0"/>
        <v>5730</v>
      </c>
      <c r="G6" s="245">
        <f t="shared" si="0"/>
        <v>4793</v>
      </c>
      <c r="H6" s="245">
        <f t="shared" si="0"/>
        <v>4503</v>
      </c>
      <c r="I6" s="245">
        <f t="shared" si="0"/>
        <v>4236</v>
      </c>
      <c r="J6" s="245">
        <f t="shared" si="0"/>
        <v>4049</v>
      </c>
      <c r="K6" s="226">
        <f t="shared" si="0"/>
        <v>3989</v>
      </c>
      <c r="L6" s="245">
        <f t="shared" si="0"/>
        <v>3932</v>
      </c>
      <c r="M6" s="245">
        <f t="shared" si="0"/>
        <v>3037</v>
      </c>
      <c r="N6" s="245">
        <f t="shared" si="0"/>
        <v>2054</v>
      </c>
      <c r="O6" s="245">
        <f aca="true" t="shared" si="1" ref="O6:T6">SUM(O7:O8)</f>
        <v>1143</v>
      </c>
      <c r="P6" s="245">
        <f t="shared" si="1"/>
        <v>612</v>
      </c>
      <c r="Q6" s="245">
        <f t="shared" si="1"/>
        <v>470</v>
      </c>
      <c r="R6" s="245">
        <f t="shared" si="1"/>
        <v>303</v>
      </c>
      <c r="S6" s="245">
        <f t="shared" si="1"/>
        <v>166</v>
      </c>
      <c r="T6" s="298">
        <f t="shared" si="1"/>
        <v>79</v>
      </c>
    </row>
    <row r="7" spans="1:20" s="30" customFormat="1" ht="12" customHeight="1">
      <c r="A7" s="891"/>
      <c r="B7" s="556" t="s">
        <v>415</v>
      </c>
      <c r="C7" s="245">
        <f>SUM(D7:T7)</f>
        <v>23554</v>
      </c>
      <c r="D7" s="245">
        <f>D11+D15+D19+D23+D27+D31+D35+D39+D43+D47+D51+D55+D59</f>
        <v>2041</v>
      </c>
      <c r="E7" s="245">
        <f aca="true" t="shared" si="2" ref="E7:T7">E11+E15+E19+E23+E27+E31+E35+E39+E43+E47+E51+E55+E59</f>
        <v>2789</v>
      </c>
      <c r="F7" s="245">
        <f t="shared" si="2"/>
        <v>2929</v>
      </c>
      <c r="G7" s="245">
        <f t="shared" si="2"/>
        <v>2458</v>
      </c>
      <c r="H7" s="245">
        <f t="shared" si="2"/>
        <v>2213</v>
      </c>
      <c r="I7" s="245">
        <f t="shared" si="2"/>
        <v>1971</v>
      </c>
      <c r="J7" s="245">
        <f t="shared" si="2"/>
        <v>1791</v>
      </c>
      <c r="K7" s="245">
        <f t="shared" si="2"/>
        <v>1796</v>
      </c>
      <c r="L7" s="245">
        <f t="shared" si="2"/>
        <v>1817</v>
      </c>
      <c r="M7" s="245">
        <f t="shared" si="2"/>
        <v>1533</v>
      </c>
      <c r="N7" s="245">
        <f t="shared" si="2"/>
        <v>997</v>
      </c>
      <c r="O7" s="245">
        <f t="shared" si="2"/>
        <v>513</v>
      </c>
      <c r="P7" s="245">
        <f t="shared" si="2"/>
        <v>285</v>
      </c>
      <c r="Q7" s="245">
        <f t="shared" si="2"/>
        <v>218</v>
      </c>
      <c r="R7" s="245">
        <f t="shared" si="2"/>
        <v>119</v>
      </c>
      <c r="S7" s="245">
        <f t="shared" si="2"/>
        <v>58</v>
      </c>
      <c r="T7" s="238">
        <f t="shared" si="2"/>
        <v>26</v>
      </c>
    </row>
    <row r="8" spans="1:20" s="30" customFormat="1" ht="12" customHeight="1">
      <c r="A8" s="891"/>
      <c r="B8" s="556" t="s">
        <v>416</v>
      </c>
      <c r="C8" s="245">
        <f>SUM(D8:T8)</f>
        <v>24803</v>
      </c>
      <c r="D8" s="245">
        <f>D12+D16+D20+D24+D28+D32+D36+D40+D44+D48+D52+D56+D60</f>
        <v>1814</v>
      </c>
      <c r="E8" s="245">
        <f aca="true" t="shared" si="3" ref="E8:T8">E12+E16+E20+E24+E28+E32+E36+E40+E44+E48+E52+E56+E60</f>
        <v>2617</v>
      </c>
      <c r="F8" s="245">
        <f t="shared" si="3"/>
        <v>2801</v>
      </c>
      <c r="G8" s="245">
        <f t="shared" si="3"/>
        <v>2335</v>
      </c>
      <c r="H8" s="245">
        <f t="shared" si="3"/>
        <v>2290</v>
      </c>
      <c r="I8" s="245">
        <f t="shared" si="3"/>
        <v>2265</v>
      </c>
      <c r="J8" s="245">
        <f t="shared" si="3"/>
        <v>2258</v>
      </c>
      <c r="K8" s="245">
        <f t="shared" si="3"/>
        <v>2193</v>
      </c>
      <c r="L8" s="245">
        <f t="shared" si="3"/>
        <v>2115</v>
      </c>
      <c r="M8" s="245">
        <f t="shared" si="3"/>
        <v>1504</v>
      </c>
      <c r="N8" s="245">
        <f t="shared" si="3"/>
        <v>1057</v>
      </c>
      <c r="O8" s="245">
        <f t="shared" si="3"/>
        <v>630</v>
      </c>
      <c r="P8" s="245">
        <f t="shared" si="3"/>
        <v>327</v>
      </c>
      <c r="Q8" s="245">
        <f t="shared" si="3"/>
        <v>252</v>
      </c>
      <c r="R8" s="245">
        <f t="shared" si="3"/>
        <v>184</v>
      </c>
      <c r="S8" s="245">
        <f t="shared" si="3"/>
        <v>108</v>
      </c>
      <c r="T8" s="238">
        <f t="shared" si="3"/>
        <v>53</v>
      </c>
    </row>
    <row r="9" spans="1:20" s="30" customFormat="1" ht="2.25" customHeight="1">
      <c r="A9" s="39"/>
      <c r="B9" s="258"/>
      <c r="C9" s="245"/>
      <c r="D9" s="299"/>
      <c r="E9" s="299"/>
      <c r="F9" s="299"/>
      <c r="G9" s="299"/>
      <c r="H9" s="299"/>
      <c r="I9" s="299"/>
      <c r="J9" s="299"/>
      <c r="K9" s="300"/>
      <c r="L9" s="299"/>
      <c r="M9" s="299"/>
      <c r="N9" s="299"/>
      <c r="O9" s="299"/>
      <c r="P9" s="299"/>
      <c r="Q9" s="299"/>
      <c r="R9" s="299"/>
      <c r="S9" s="299"/>
      <c r="T9" s="301"/>
    </row>
    <row r="10" spans="1:20" s="30" customFormat="1" ht="12" customHeight="1">
      <c r="A10" s="691" t="s">
        <v>159</v>
      </c>
      <c r="B10" s="556" t="s">
        <v>414</v>
      </c>
      <c r="C10" s="245">
        <f>SUM(C11:C12)</f>
        <v>4621</v>
      </c>
      <c r="D10" s="245">
        <f>SUM(D11:D12)</f>
        <v>367</v>
      </c>
      <c r="E10" s="245">
        <f aca="true" t="shared" si="4" ref="E10:T10">SUM(E11:E12)</f>
        <v>543</v>
      </c>
      <c r="F10" s="245">
        <f t="shared" si="4"/>
        <v>570</v>
      </c>
      <c r="G10" s="245">
        <f t="shared" si="4"/>
        <v>410</v>
      </c>
      <c r="H10" s="245">
        <f t="shared" si="4"/>
        <v>406</v>
      </c>
      <c r="I10" s="245">
        <f t="shared" si="4"/>
        <v>420</v>
      </c>
      <c r="J10" s="245">
        <f t="shared" si="4"/>
        <v>477</v>
      </c>
      <c r="K10" s="226">
        <f t="shared" si="4"/>
        <v>457</v>
      </c>
      <c r="L10" s="245">
        <f t="shared" si="4"/>
        <v>394</v>
      </c>
      <c r="M10" s="245">
        <f t="shared" si="4"/>
        <v>293</v>
      </c>
      <c r="N10" s="245">
        <f t="shared" si="4"/>
        <v>154</v>
      </c>
      <c r="O10" s="245">
        <f t="shared" si="4"/>
        <v>59</v>
      </c>
      <c r="P10" s="245">
        <f t="shared" si="4"/>
        <v>32</v>
      </c>
      <c r="Q10" s="245">
        <f t="shared" si="4"/>
        <v>26</v>
      </c>
      <c r="R10" s="245">
        <f t="shared" si="4"/>
        <v>5</v>
      </c>
      <c r="S10" s="245">
        <f t="shared" si="4"/>
        <v>5</v>
      </c>
      <c r="T10" s="238">
        <f t="shared" si="4"/>
        <v>3</v>
      </c>
    </row>
    <row r="11" spans="1:20" s="30" customFormat="1" ht="12" customHeight="1">
      <c r="A11" s="891"/>
      <c r="B11" s="556" t="s">
        <v>415</v>
      </c>
      <c r="C11" s="245">
        <f>SUM(D11:T11)</f>
        <v>2106</v>
      </c>
      <c r="D11" s="245">
        <v>197</v>
      </c>
      <c r="E11" s="245">
        <v>282</v>
      </c>
      <c r="F11" s="245">
        <v>285</v>
      </c>
      <c r="G11" s="245">
        <v>208</v>
      </c>
      <c r="H11" s="245">
        <v>187</v>
      </c>
      <c r="I11" s="245">
        <v>170</v>
      </c>
      <c r="J11" s="245">
        <v>176</v>
      </c>
      <c r="K11" s="226">
        <v>175</v>
      </c>
      <c r="L11" s="245">
        <v>159</v>
      </c>
      <c r="M11" s="245">
        <v>134</v>
      </c>
      <c r="N11" s="245">
        <v>75</v>
      </c>
      <c r="O11" s="245">
        <v>29</v>
      </c>
      <c r="P11" s="245">
        <v>12</v>
      </c>
      <c r="Q11" s="245">
        <v>10</v>
      </c>
      <c r="R11" s="245">
        <v>2</v>
      </c>
      <c r="S11" s="245">
        <v>3</v>
      </c>
      <c r="T11" s="238">
        <v>2</v>
      </c>
    </row>
    <row r="12" spans="1:20" s="30" customFormat="1" ht="12" customHeight="1">
      <c r="A12" s="891"/>
      <c r="B12" s="556" t="s">
        <v>416</v>
      </c>
      <c r="C12" s="245">
        <f>SUM(D12:T12)</f>
        <v>2515</v>
      </c>
      <c r="D12" s="245">
        <v>170</v>
      </c>
      <c r="E12" s="245">
        <v>261</v>
      </c>
      <c r="F12" s="245">
        <v>285</v>
      </c>
      <c r="G12" s="245">
        <v>202</v>
      </c>
      <c r="H12" s="245">
        <v>219</v>
      </c>
      <c r="I12" s="245">
        <v>250</v>
      </c>
      <c r="J12" s="245">
        <v>301</v>
      </c>
      <c r="K12" s="226">
        <v>282</v>
      </c>
      <c r="L12" s="245">
        <v>235</v>
      </c>
      <c r="M12" s="245">
        <v>159</v>
      </c>
      <c r="N12" s="245">
        <v>79</v>
      </c>
      <c r="O12" s="245">
        <v>30</v>
      </c>
      <c r="P12" s="245">
        <v>20</v>
      </c>
      <c r="Q12" s="245">
        <v>16</v>
      </c>
      <c r="R12" s="245">
        <v>3</v>
      </c>
      <c r="S12" s="245">
        <v>2</v>
      </c>
      <c r="T12" s="496">
        <v>1</v>
      </c>
    </row>
    <row r="13" spans="1:20" s="30" customFormat="1" ht="2.25" customHeight="1">
      <c r="A13" s="39"/>
      <c r="B13" s="258"/>
      <c r="C13" s="245"/>
      <c r="D13" s="245"/>
      <c r="E13" s="245"/>
      <c r="F13" s="245"/>
      <c r="G13" s="245"/>
      <c r="H13" s="245"/>
      <c r="I13" s="245"/>
      <c r="J13" s="245"/>
      <c r="K13" s="226"/>
      <c r="L13" s="245"/>
      <c r="M13" s="245"/>
      <c r="N13" s="245"/>
      <c r="O13" s="245"/>
      <c r="P13" s="245"/>
      <c r="Q13" s="245"/>
      <c r="R13" s="245"/>
      <c r="S13" s="245"/>
      <c r="T13" s="238"/>
    </row>
    <row r="14" spans="1:20" s="30" customFormat="1" ht="12" customHeight="1">
      <c r="A14" s="691" t="s">
        <v>160</v>
      </c>
      <c r="B14" s="556" t="s">
        <v>414</v>
      </c>
      <c r="C14" s="245">
        <f>SUM(C15:C16)</f>
        <v>5121</v>
      </c>
      <c r="D14" s="299">
        <f>SUM(D15:D16)</f>
        <v>382</v>
      </c>
      <c r="E14" s="299">
        <f aca="true" t="shared" si="5" ref="E14:T14">SUM(E15:E16)</f>
        <v>565</v>
      </c>
      <c r="F14" s="299">
        <f t="shared" si="5"/>
        <v>616</v>
      </c>
      <c r="G14" s="299">
        <f t="shared" si="5"/>
        <v>534</v>
      </c>
      <c r="H14" s="299">
        <f t="shared" si="5"/>
        <v>491</v>
      </c>
      <c r="I14" s="299">
        <f t="shared" si="5"/>
        <v>494</v>
      </c>
      <c r="J14" s="299">
        <f t="shared" si="5"/>
        <v>443</v>
      </c>
      <c r="K14" s="300">
        <f t="shared" si="5"/>
        <v>419</v>
      </c>
      <c r="L14" s="299">
        <f t="shared" si="5"/>
        <v>405</v>
      </c>
      <c r="M14" s="299">
        <f t="shared" si="5"/>
        <v>307</v>
      </c>
      <c r="N14" s="299">
        <f t="shared" si="5"/>
        <v>225</v>
      </c>
      <c r="O14" s="299">
        <f t="shared" si="5"/>
        <v>126</v>
      </c>
      <c r="P14" s="299">
        <f t="shared" si="5"/>
        <v>52</v>
      </c>
      <c r="Q14" s="299">
        <f t="shared" si="5"/>
        <v>33</v>
      </c>
      <c r="R14" s="299">
        <f t="shared" si="5"/>
        <v>18</v>
      </c>
      <c r="S14" s="299">
        <f t="shared" si="5"/>
        <v>9</v>
      </c>
      <c r="T14" s="301">
        <f t="shared" si="5"/>
        <v>2</v>
      </c>
    </row>
    <row r="15" spans="1:20" s="30" customFormat="1" ht="12" customHeight="1">
      <c r="A15" s="891"/>
      <c r="B15" s="556" t="s">
        <v>415</v>
      </c>
      <c r="C15" s="245">
        <f>SUM(D15:T15)</f>
        <v>2243</v>
      </c>
      <c r="D15" s="245">
        <v>204</v>
      </c>
      <c r="E15" s="245">
        <v>303</v>
      </c>
      <c r="F15" s="245">
        <v>296</v>
      </c>
      <c r="G15" s="245">
        <v>271</v>
      </c>
      <c r="H15" s="245">
        <v>211</v>
      </c>
      <c r="I15" s="245">
        <v>196</v>
      </c>
      <c r="J15" s="245">
        <v>163</v>
      </c>
      <c r="K15" s="226">
        <v>166</v>
      </c>
      <c r="L15" s="245">
        <v>150</v>
      </c>
      <c r="M15" s="245">
        <v>127</v>
      </c>
      <c r="N15" s="245">
        <v>90</v>
      </c>
      <c r="O15" s="245">
        <v>36</v>
      </c>
      <c r="P15" s="245">
        <v>16</v>
      </c>
      <c r="Q15" s="245">
        <v>10</v>
      </c>
      <c r="R15" s="245">
        <v>2</v>
      </c>
      <c r="S15" s="245">
        <v>2</v>
      </c>
      <c r="T15" s="681">
        <v>0</v>
      </c>
    </row>
    <row r="16" spans="1:20" s="30" customFormat="1" ht="12" customHeight="1">
      <c r="A16" s="891"/>
      <c r="B16" s="556" t="s">
        <v>416</v>
      </c>
      <c r="C16" s="245">
        <f>SUM(D16:T16)</f>
        <v>2878</v>
      </c>
      <c r="D16" s="245">
        <v>178</v>
      </c>
      <c r="E16" s="245">
        <v>262</v>
      </c>
      <c r="F16" s="245">
        <v>320</v>
      </c>
      <c r="G16" s="245">
        <v>263</v>
      </c>
      <c r="H16" s="245">
        <v>280</v>
      </c>
      <c r="I16" s="245">
        <v>298</v>
      </c>
      <c r="J16" s="245">
        <v>280</v>
      </c>
      <c r="K16" s="226">
        <v>253</v>
      </c>
      <c r="L16" s="245">
        <v>255</v>
      </c>
      <c r="M16" s="245">
        <v>180</v>
      </c>
      <c r="N16" s="245">
        <v>135</v>
      </c>
      <c r="O16" s="245">
        <v>90</v>
      </c>
      <c r="P16" s="245">
        <v>36</v>
      </c>
      <c r="Q16" s="245">
        <v>23</v>
      </c>
      <c r="R16" s="245">
        <v>16</v>
      </c>
      <c r="S16" s="245">
        <v>7</v>
      </c>
      <c r="T16" s="238">
        <v>2</v>
      </c>
    </row>
    <row r="17" spans="1:20" s="30" customFormat="1" ht="2.25" customHeight="1">
      <c r="A17" s="39"/>
      <c r="B17" s="258"/>
      <c r="C17" s="245"/>
      <c r="D17" s="245"/>
      <c r="E17" s="245"/>
      <c r="F17" s="245"/>
      <c r="G17" s="245"/>
      <c r="H17" s="245"/>
      <c r="I17" s="245"/>
      <c r="J17" s="245"/>
      <c r="K17" s="226"/>
      <c r="L17" s="245"/>
      <c r="M17" s="245"/>
      <c r="N17" s="245"/>
      <c r="O17" s="245"/>
      <c r="P17" s="245"/>
      <c r="Q17" s="245"/>
      <c r="R17" s="245"/>
      <c r="S17" s="245"/>
      <c r="T17" s="238"/>
    </row>
    <row r="18" spans="1:20" s="30" customFormat="1" ht="12" customHeight="1">
      <c r="A18" s="691" t="s">
        <v>161</v>
      </c>
      <c r="B18" s="556" t="s">
        <v>414</v>
      </c>
      <c r="C18" s="245">
        <f>SUM(C19:C20)</f>
        <v>4186</v>
      </c>
      <c r="D18" s="245">
        <f>SUM(D19:D20)</f>
        <v>290</v>
      </c>
      <c r="E18" s="245">
        <f aca="true" t="shared" si="6" ref="E18:T18">SUM(E19:E20)</f>
        <v>493</v>
      </c>
      <c r="F18" s="245">
        <f t="shared" si="6"/>
        <v>521</v>
      </c>
      <c r="G18" s="245">
        <f t="shared" si="6"/>
        <v>458</v>
      </c>
      <c r="H18" s="245">
        <f t="shared" si="6"/>
        <v>456</v>
      </c>
      <c r="I18" s="245">
        <f t="shared" si="6"/>
        <v>348</v>
      </c>
      <c r="J18" s="245">
        <f t="shared" si="6"/>
        <v>313</v>
      </c>
      <c r="K18" s="226">
        <f t="shared" si="6"/>
        <v>317</v>
      </c>
      <c r="L18" s="245">
        <f t="shared" si="6"/>
        <v>327</v>
      </c>
      <c r="M18" s="245">
        <f t="shared" si="6"/>
        <v>281</v>
      </c>
      <c r="N18" s="245">
        <f t="shared" si="6"/>
        <v>192</v>
      </c>
      <c r="O18" s="245">
        <f t="shared" si="6"/>
        <v>105</v>
      </c>
      <c r="P18" s="245">
        <f t="shared" si="6"/>
        <v>51</v>
      </c>
      <c r="Q18" s="245">
        <f t="shared" si="6"/>
        <v>16</v>
      </c>
      <c r="R18" s="245">
        <f t="shared" si="6"/>
        <v>11</v>
      </c>
      <c r="S18" s="245">
        <f t="shared" si="6"/>
        <v>2</v>
      </c>
      <c r="T18" s="238">
        <f t="shared" si="6"/>
        <v>5</v>
      </c>
    </row>
    <row r="19" spans="1:20" s="30" customFormat="1" ht="12" customHeight="1">
      <c r="A19" s="891"/>
      <c r="B19" s="556" t="s">
        <v>415</v>
      </c>
      <c r="C19" s="245">
        <f>SUM(D19:T19)</f>
        <v>1918</v>
      </c>
      <c r="D19" s="245">
        <v>151</v>
      </c>
      <c r="E19" s="245">
        <v>240</v>
      </c>
      <c r="F19" s="245">
        <v>259</v>
      </c>
      <c r="G19" s="245">
        <v>243</v>
      </c>
      <c r="H19" s="245">
        <v>216</v>
      </c>
      <c r="I19" s="245">
        <v>156</v>
      </c>
      <c r="J19" s="245">
        <v>118</v>
      </c>
      <c r="K19" s="226">
        <v>120</v>
      </c>
      <c r="L19" s="245">
        <v>140</v>
      </c>
      <c r="M19" s="245">
        <v>129</v>
      </c>
      <c r="N19" s="245">
        <v>75</v>
      </c>
      <c r="O19" s="245">
        <v>42</v>
      </c>
      <c r="P19" s="245">
        <v>20</v>
      </c>
      <c r="Q19" s="245">
        <v>6</v>
      </c>
      <c r="R19" s="245">
        <v>3</v>
      </c>
      <c r="S19" s="685">
        <v>0</v>
      </c>
      <c r="T19" s="682">
        <v>0</v>
      </c>
    </row>
    <row r="20" spans="1:20" s="30" customFormat="1" ht="12" customHeight="1">
      <c r="A20" s="891"/>
      <c r="B20" s="556" t="s">
        <v>416</v>
      </c>
      <c r="C20" s="245">
        <f>SUM(D20:T20)</f>
        <v>2268</v>
      </c>
      <c r="D20" s="245">
        <v>139</v>
      </c>
      <c r="E20" s="245">
        <v>253</v>
      </c>
      <c r="F20" s="245">
        <v>262</v>
      </c>
      <c r="G20" s="245">
        <v>215</v>
      </c>
      <c r="H20" s="245">
        <v>240</v>
      </c>
      <c r="I20" s="245">
        <v>192</v>
      </c>
      <c r="J20" s="245">
        <v>195</v>
      </c>
      <c r="K20" s="226">
        <v>197</v>
      </c>
      <c r="L20" s="245">
        <v>187</v>
      </c>
      <c r="M20" s="245">
        <v>152</v>
      </c>
      <c r="N20" s="245">
        <v>117</v>
      </c>
      <c r="O20" s="245">
        <v>63</v>
      </c>
      <c r="P20" s="245">
        <v>31</v>
      </c>
      <c r="Q20" s="245">
        <v>10</v>
      </c>
      <c r="R20" s="245">
        <v>8</v>
      </c>
      <c r="S20" s="245">
        <v>2</v>
      </c>
      <c r="T20" s="238">
        <v>5</v>
      </c>
    </row>
    <row r="21" spans="1:20" s="30" customFormat="1" ht="2.25" customHeight="1">
      <c r="A21" s="39"/>
      <c r="B21" s="258"/>
      <c r="C21" s="245"/>
      <c r="D21" s="245"/>
      <c r="E21" s="245"/>
      <c r="F21" s="245"/>
      <c r="G21" s="245"/>
      <c r="H21" s="245"/>
      <c r="I21" s="245"/>
      <c r="J21" s="245"/>
      <c r="K21" s="226"/>
      <c r="L21" s="245"/>
      <c r="M21" s="245"/>
      <c r="N21" s="245"/>
      <c r="O21" s="245"/>
      <c r="P21" s="245"/>
      <c r="Q21" s="245"/>
      <c r="R21" s="245"/>
      <c r="S21" s="245"/>
      <c r="T21" s="238"/>
    </row>
    <row r="22" spans="1:20" s="30" customFormat="1" ht="12" customHeight="1">
      <c r="A22" s="691" t="s">
        <v>162</v>
      </c>
      <c r="B22" s="556" t="s">
        <v>414</v>
      </c>
      <c r="C22" s="245">
        <f>SUM(C23:C24)</f>
        <v>5009</v>
      </c>
      <c r="D22" s="245">
        <f>SUM(D23:D24)</f>
        <v>366</v>
      </c>
      <c r="E22" s="245">
        <f aca="true" t="shared" si="7" ref="E22:T22">SUM(E23:E24)</f>
        <v>571</v>
      </c>
      <c r="F22" s="245">
        <f t="shared" si="7"/>
        <v>607</v>
      </c>
      <c r="G22" s="245">
        <f t="shared" si="7"/>
        <v>537</v>
      </c>
      <c r="H22" s="245">
        <f t="shared" si="7"/>
        <v>475</v>
      </c>
      <c r="I22" s="245">
        <f t="shared" si="7"/>
        <v>422</v>
      </c>
      <c r="J22" s="245">
        <f t="shared" si="7"/>
        <v>383</v>
      </c>
      <c r="K22" s="226">
        <f t="shared" si="7"/>
        <v>429</v>
      </c>
      <c r="L22" s="245">
        <f t="shared" si="7"/>
        <v>413</v>
      </c>
      <c r="M22" s="245">
        <f t="shared" si="7"/>
        <v>332</v>
      </c>
      <c r="N22" s="245">
        <f t="shared" si="7"/>
        <v>225</v>
      </c>
      <c r="O22" s="245">
        <f t="shared" si="7"/>
        <v>118</v>
      </c>
      <c r="P22" s="245">
        <f t="shared" si="7"/>
        <v>58</v>
      </c>
      <c r="Q22" s="245">
        <f t="shared" si="7"/>
        <v>35</v>
      </c>
      <c r="R22" s="245">
        <f t="shared" si="7"/>
        <v>21</v>
      </c>
      <c r="S22" s="245">
        <f t="shared" si="7"/>
        <v>12</v>
      </c>
      <c r="T22" s="238">
        <f t="shared" si="7"/>
        <v>5</v>
      </c>
    </row>
    <row r="23" spans="1:20" s="30" customFormat="1" ht="12" customHeight="1">
      <c r="A23" s="891"/>
      <c r="B23" s="556" t="s">
        <v>415</v>
      </c>
      <c r="C23" s="245">
        <f>SUM(D23:T23)</f>
        <v>2423</v>
      </c>
      <c r="D23" s="245">
        <v>195</v>
      </c>
      <c r="E23" s="245">
        <v>306</v>
      </c>
      <c r="F23" s="245">
        <v>313</v>
      </c>
      <c r="G23" s="245">
        <v>271</v>
      </c>
      <c r="H23" s="245">
        <v>256</v>
      </c>
      <c r="I23" s="245">
        <v>185</v>
      </c>
      <c r="J23" s="245">
        <v>158</v>
      </c>
      <c r="K23" s="226">
        <v>193</v>
      </c>
      <c r="L23" s="245">
        <v>189</v>
      </c>
      <c r="M23" s="245">
        <v>156</v>
      </c>
      <c r="N23" s="245">
        <v>103</v>
      </c>
      <c r="O23" s="245">
        <v>46</v>
      </c>
      <c r="P23" s="245">
        <v>25</v>
      </c>
      <c r="Q23" s="245">
        <v>15</v>
      </c>
      <c r="R23" s="245">
        <v>7</v>
      </c>
      <c r="S23" s="245">
        <v>2</v>
      </c>
      <c r="T23" s="295">
        <v>3</v>
      </c>
    </row>
    <row r="24" spans="1:20" s="30" customFormat="1" ht="12" customHeight="1">
      <c r="A24" s="891"/>
      <c r="B24" s="556" t="s">
        <v>416</v>
      </c>
      <c r="C24" s="245">
        <f>SUM(D24:T24)</f>
        <v>2586</v>
      </c>
      <c r="D24" s="245">
        <v>171</v>
      </c>
      <c r="E24" s="245">
        <v>265</v>
      </c>
      <c r="F24" s="245">
        <v>294</v>
      </c>
      <c r="G24" s="245">
        <v>266</v>
      </c>
      <c r="H24" s="245">
        <v>219</v>
      </c>
      <c r="I24" s="245">
        <v>237</v>
      </c>
      <c r="J24" s="245">
        <v>225</v>
      </c>
      <c r="K24" s="226">
        <v>236</v>
      </c>
      <c r="L24" s="245">
        <v>224</v>
      </c>
      <c r="M24" s="245">
        <v>176</v>
      </c>
      <c r="N24" s="245">
        <v>122</v>
      </c>
      <c r="O24" s="245">
        <v>72</v>
      </c>
      <c r="P24" s="245">
        <v>33</v>
      </c>
      <c r="Q24" s="245">
        <v>20</v>
      </c>
      <c r="R24" s="296">
        <v>14</v>
      </c>
      <c r="S24" s="296">
        <v>10</v>
      </c>
      <c r="T24" s="295">
        <v>2</v>
      </c>
    </row>
    <row r="25" spans="1:20" s="30" customFormat="1" ht="2.25" customHeight="1">
      <c r="A25" s="39"/>
      <c r="B25" s="258"/>
      <c r="C25" s="245"/>
      <c r="D25" s="245"/>
      <c r="E25" s="245"/>
      <c r="F25" s="245"/>
      <c r="G25" s="245"/>
      <c r="H25" s="245"/>
      <c r="I25" s="245"/>
      <c r="J25" s="245"/>
      <c r="K25" s="226"/>
      <c r="L25" s="245"/>
      <c r="M25" s="245"/>
      <c r="N25" s="245"/>
      <c r="O25" s="245"/>
      <c r="P25" s="245"/>
      <c r="Q25" s="245"/>
      <c r="R25" s="245"/>
      <c r="S25" s="245"/>
      <c r="T25" s="238"/>
    </row>
    <row r="26" spans="1:20" s="30" customFormat="1" ht="12" customHeight="1">
      <c r="A26" s="691" t="s">
        <v>163</v>
      </c>
      <c r="B26" s="556" t="s">
        <v>414</v>
      </c>
      <c r="C26" s="245">
        <f>SUM(C27:C28)</f>
        <v>5730</v>
      </c>
      <c r="D26" s="245">
        <f>SUM(D27:D28)</f>
        <v>447</v>
      </c>
      <c r="E26" s="245">
        <f aca="true" t="shared" si="8" ref="E26:T26">SUM(E27:E28)</f>
        <v>689</v>
      </c>
      <c r="F26" s="245">
        <f t="shared" si="8"/>
        <v>789</v>
      </c>
      <c r="G26" s="245">
        <f t="shared" si="8"/>
        <v>575</v>
      </c>
      <c r="H26" s="245">
        <f t="shared" si="8"/>
        <v>542</v>
      </c>
      <c r="I26" s="245">
        <f t="shared" si="8"/>
        <v>487</v>
      </c>
      <c r="J26" s="245">
        <f t="shared" si="8"/>
        <v>443</v>
      </c>
      <c r="K26" s="226">
        <f t="shared" si="8"/>
        <v>419</v>
      </c>
      <c r="L26" s="245">
        <f t="shared" si="8"/>
        <v>450</v>
      </c>
      <c r="M26" s="245">
        <f t="shared" si="8"/>
        <v>332</v>
      </c>
      <c r="N26" s="245">
        <f t="shared" si="8"/>
        <v>219</v>
      </c>
      <c r="O26" s="245">
        <f t="shared" si="8"/>
        <v>134</v>
      </c>
      <c r="P26" s="245">
        <f t="shared" si="8"/>
        <v>77</v>
      </c>
      <c r="Q26" s="245">
        <f t="shared" si="8"/>
        <v>71</v>
      </c>
      <c r="R26" s="245">
        <f t="shared" si="8"/>
        <v>33</v>
      </c>
      <c r="S26" s="245">
        <f t="shared" si="8"/>
        <v>15</v>
      </c>
      <c r="T26" s="238">
        <f t="shared" si="8"/>
        <v>8</v>
      </c>
    </row>
    <row r="27" spans="1:20" s="30" customFormat="1" ht="12" customHeight="1">
      <c r="A27" s="891"/>
      <c r="B27" s="556" t="s">
        <v>415</v>
      </c>
      <c r="C27" s="245">
        <f>SUM(D27:T27)</f>
        <v>2754</v>
      </c>
      <c r="D27" s="245">
        <v>209</v>
      </c>
      <c r="E27" s="245">
        <v>341</v>
      </c>
      <c r="F27" s="245">
        <v>431</v>
      </c>
      <c r="G27" s="245">
        <v>297</v>
      </c>
      <c r="H27" s="245">
        <v>252</v>
      </c>
      <c r="I27" s="245">
        <v>224</v>
      </c>
      <c r="J27" s="245">
        <v>206</v>
      </c>
      <c r="K27" s="226">
        <v>185</v>
      </c>
      <c r="L27" s="245">
        <v>200</v>
      </c>
      <c r="M27" s="245">
        <v>160</v>
      </c>
      <c r="N27" s="245">
        <v>99</v>
      </c>
      <c r="O27" s="245">
        <v>63</v>
      </c>
      <c r="P27" s="245">
        <v>36</v>
      </c>
      <c r="Q27" s="245">
        <v>28</v>
      </c>
      <c r="R27" s="245">
        <v>17</v>
      </c>
      <c r="S27" s="245">
        <v>3</v>
      </c>
      <c r="T27" s="238">
        <v>3</v>
      </c>
    </row>
    <row r="28" spans="1:20" s="30" customFormat="1" ht="12" customHeight="1">
      <c r="A28" s="891"/>
      <c r="B28" s="556" t="s">
        <v>416</v>
      </c>
      <c r="C28" s="245">
        <f>SUM(D28:T28)</f>
        <v>2976</v>
      </c>
      <c r="D28" s="245">
        <v>238</v>
      </c>
      <c r="E28" s="245">
        <v>348</v>
      </c>
      <c r="F28" s="245">
        <v>358</v>
      </c>
      <c r="G28" s="245">
        <v>278</v>
      </c>
      <c r="H28" s="245">
        <v>290</v>
      </c>
      <c r="I28" s="245">
        <v>263</v>
      </c>
      <c r="J28" s="245">
        <v>237</v>
      </c>
      <c r="K28" s="226">
        <v>234</v>
      </c>
      <c r="L28" s="245">
        <v>250</v>
      </c>
      <c r="M28" s="245">
        <v>172</v>
      </c>
      <c r="N28" s="245">
        <v>120</v>
      </c>
      <c r="O28" s="245">
        <v>71</v>
      </c>
      <c r="P28" s="245">
        <v>41</v>
      </c>
      <c r="Q28" s="245">
        <v>43</v>
      </c>
      <c r="R28" s="245">
        <v>16</v>
      </c>
      <c r="S28" s="245">
        <v>12</v>
      </c>
      <c r="T28" s="295">
        <v>5</v>
      </c>
    </row>
    <row r="29" spans="1:20" s="30" customFormat="1" ht="2.25" customHeight="1">
      <c r="A29" s="39"/>
      <c r="B29" s="258"/>
      <c r="C29" s="245"/>
      <c r="D29" s="245"/>
      <c r="E29" s="245"/>
      <c r="F29" s="245"/>
      <c r="G29" s="245"/>
      <c r="H29" s="245"/>
      <c r="I29" s="245"/>
      <c r="J29" s="245"/>
      <c r="K29" s="226"/>
      <c r="L29" s="245"/>
      <c r="M29" s="245"/>
      <c r="N29" s="245"/>
      <c r="O29" s="245"/>
      <c r="P29" s="245"/>
      <c r="Q29" s="245"/>
      <c r="R29" s="245"/>
      <c r="S29" s="245"/>
      <c r="T29" s="238"/>
    </row>
    <row r="30" spans="1:20" s="30" customFormat="1" ht="12" customHeight="1">
      <c r="A30" s="691" t="s">
        <v>164</v>
      </c>
      <c r="B30" s="556" t="s">
        <v>414</v>
      </c>
      <c r="C30" s="245">
        <f>SUM(C31:C32)</f>
        <v>2262</v>
      </c>
      <c r="D30" s="245">
        <f>SUM(D31:D32)</f>
        <v>155</v>
      </c>
      <c r="E30" s="245">
        <f aca="true" t="shared" si="9" ref="E30:T30">SUM(E31:E32)</f>
        <v>280</v>
      </c>
      <c r="F30" s="245">
        <f t="shared" si="9"/>
        <v>300</v>
      </c>
      <c r="G30" s="245">
        <f t="shared" si="9"/>
        <v>250</v>
      </c>
      <c r="H30" s="245">
        <f t="shared" si="9"/>
        <v>195</v>
      </c>
      <c r="I30" s="245">
        <f t="shared" si="9"/>
        <v>180</v>
      </c>
      <c r="J30" s="245">
        <f t="shared" si="9"/>
        <v>212</v>
      </c>
      <c r="K30" s="226">
        <f t="shared" si="9"/>
        <v>192</v>
      </c>
      <c r="L30" s="245">
        <f t="shared" si="9"/>
        <v>198</v>
      </c>
      <c r="M30" s="245">
        <f t="shared" si="9"/>
        <v>132</v>
      </c>
      <c r="N30" s="245">
        <f t="shared" si="9"/>
        <v>78</v>
      </c>
      <c r="O30" s="245">
        <f t="shared" si="9"/>
        <v>43</v>
      </c>
      <c r="P30" s="245">
        <f t="shared" si="9"/>
        <v>24</v>
      </c>
      <c r="Q30" s="245">
        <f t="shared" si="9"/>
        <v>12</v>
      </c>
      <c r="R30" s="245">
        <f t="shared" si="9"/>
        <v>7</v>
      </c>
      <c r="S30" s="245">
        <f t="shared" si="9"/>
        <v>3</v>
      </c>
      <c r="T30" s="238">
        <f t="shared" si="9"/>
        <v>1</v>
      </c>
    </row>
    <row r="31" spans="1:20" s="30" customFormat="1" ht="12" customHeight="1">
      <c r="A31" s="891"/>
      <c r="B31" s="556" t="s">
        <v>415</v>
      </c>
      <c r="C31" s="245">
        <f>SUM(D31:T31)</f>
        <v>1051</v>
      </c>
      <c r="D31" s="245">
        <v>86</v>
      </c>
      <c r="E31" s="245">
        <v>143</v>
      </c>
      <c r="F31" s="245">
        <v>146</v>
      </c>
      <c r="G31" s="245">
        <v>129</v>
      </c>
      <c r="H31" s="245">
        <v>94</v>
      </c>
      <c r="I31" s="245">
        <v>72</v>
      </c>
      <c r="J31" s="245">
        <v>83</v>
      </c>
      <c r="K31" s="226">
        <v>72</v>
      </c>
      <c r="L31" s="245">
        <v>85</v>
      </c>
      <c r="M31" s="245">
        <v>58</v>
      </c>
      <c r="N31" s="245">
        <v>38</v>
      </c>
      <c r="O31" s="245">
        <v>20</v>
      </c>
      <c r="P31" s="245">
        <v>11</v>
      </c>
      <c r="Q31" s="245">
        <v>7</v>
      </c>
      <c r="R31" s="245">
        <v>4</v>
      </c>
      <c r="S31" s="498">
        <v>2</v>
      </c>
      <c r="T31" s="238">
        <v>1</v>
      </c>
    </row>
    <row r="32" spans="1:20" s="30" customFormat="1" ht="12" customHeight="1">
      <c r="A32" s="891"/>
      <c r="B32" s="556" t="s">
        <v>416</v>
      </c>
      <c r="C32" s="245">
        <f>SUM(D32:T32)</f>
        <v>1211</v>
      </c>
      <c r="D32" s="245">
        <v>69</v>
      </c>
      <c r="E32" s="245">
        <v>137</v>
      </c>
      <c r="F32" s="245">
        <v>154</v>
      </c>
      <c r="G32" s="245">
        <v>121</v>
      </c>
      <c r="H32" s="245">
        <v>101</v>
      </c>
      <c r="I32" s="245">
        <v>108</v>
      </c>
      <c r="J32" s="245">
        <v>129</v>
      </c>
      <c r="K32" s="226">
        <v>120</v>
      </c>
      <c r="L32" s="245">
        <v>113</v>
      </c>
      <c r="M32" s="245">
        <v>74</v>
      </c>
      <c r="N32" s="245">
        <v>40</v>
      </c>
      <c r="O32" s="245">
        <v>23</v>
      </c>
      <c r="P32" s="245">
        <v>13</v>
      </c>
      <c r="Q32" s="245">
        <v>5</v>
      </c>
      <c r="R32" s="245">
        <v>3</v>
      </c>
      <c r="S32" s="245">
        <v>1</v>
      </c>
      <c r="T32" s="682">
        <v>0</v>
      </c>
    </row>
    <row r="33" spans="1:20" s="30" customFormat="1" ht="2.25" customHeight="1">
      <c r="A33" s="39"/>
      <c r="B33" s="258"/>
      <c r="C33" s="245"/>
      <c r="D33" s="245"/>
      <c r="E33" s="245"/>
      <c r="F33" s="245"/>
      <c r="G33" s="245"/>
      <c r="H33" s="245"/>
      <c r="I33" s="245"/>
      <c r="J33" s="245"/>
      <c r="K33" s="226"/>
      <c r="L33" s="245"/>
      <c r="M33" s="245"/>
      <c r="N33" s="245"/>
      <c r="O33" s="245"/>
      <c r="P33" s="245"/>
      <c r="Q33" s="245"/>
      <c r="R33" s="245"/>
      <c r="S33" s="245"/>
      <c r="T33" s="238"/>
    </row>
    <row r="34" spans="1:20" s="30" customFormat="1" ht="12" customHeight="1">
      <c r="A34" s="691" t="s">
        <v>165</v>
      </c>
      <c r="B34" s="556" t="s">
        <v>414</v>
      </c>
      <c r="C34" s="245">
        <f>SUM(C35:C36)</f>
        <v>2862</v>
      </c>
      <c r="D34" s="245">
        <f>SUM(D35:D36)</f>
        <v>296</v>
      </c>
      <c r="E34" s="245">
        <f aca="true" t="shared" si="10" ref="E34:T34">SUM(E35:E36)</f>
        <v>401</v>
      </c>
      <c r="F34" s="245">
        <f t="shared" si="10"/>
        <v>392</v>
      </c>
      <c r="G34" s="245">
        <f t="shared" si="10"/>
        <v>245</v>
      </c>
      <c r="H34" s="245">
        <f t="shared" si="10"/>
        <v>192</v>
      </c>
      <c r="I34" s="245">
        <f t="shared" si="10"/>
        <v>243</v>
      </c>
      <c r="J34" s="245">
        <f t="shared" si="10"/>
        <v>285</v>
      </c>
      <c r="K34" s="226">
        <f t="shared" si="10"/>
        <v>257</v>
      </c>
      <c r="L34" s="245">
        <f t="shared" si="10"/>
        <v>240</v>
      </c>
      <c r="M34" s="245">
        <f t="shared" si="10"/>
        <v>156</v>
      </c>
      <c r="N34" s="245">
        <f t="shared" si="10"/>
        <v>92</v>
      </c>
      <c r="O34" s="245">
        <f t="shared" si="10"/>
        <v>32</v>
      </c>
      <c r="P34" s="245">
        <f t="shared" si="10"/>
        <v>15</v>
      </c>
      <c r="Q34" s="245">
        <f t="shared" si="10"/>
        <v>9</v>
      </c>
      <c r="R34" s="245">
        <f t="shared" si="10"/>
        <v>1</v>
      </c>
      <c r="S34" s="245">
        <f t="shared" si="10"/>
        <v>3</v>
      </c>
      <c r="T34" s="238">
        <f t="shared" si="10"/>
        <v>3</v>
      </c>
    </row>
    <row r="35" spans="1:20" s="30" customFormat="1" ht="12" customHeight="1">
      <c r="A35" s="891"/>
      <c r="B35" s="556" t="s">
        <v>415</v>
      </c>
      <c r="C35" s="245">
        <f>SUM(D35:T35)</f>
        <v>1457</v>
      </c>
      <c r="D35" s="245">
        <v>187</v>
      </c>
      <c r="E35" s="245">
        <v>218</v>
      </c>
      <c r="F35" s="245">
        <v>197</v>
      </c>
      <c r="G35" s="245">
        <v>124</v>
      </c>
      <c r="H35" s="245">
        <v>97</v>
      </c>
      <c r="I35" s="245">
        <v>113</v>
      </c>
      <c r="J35" s="245">
        <v>117</v>
      </c>
      <c r="K35" s="226">
        <v>115</v>
      </c>
      <c r="L35" s="245">
        <v>122</v>
      </c>
      <c r="M35" s="245">
        <v>82</v>
      </c>
      <c r="N35" s="245">
        <v>51</v>
      </c>
      <c r="O35" s="245">
        <v>19</v>
      </c>
      <c r="P35" s="245">
        <v>6</v>
      </c>
      <c r="Q35" s="245">
        <v>6</v>
      </c>
      <c r="R35" s="245">
        <v>1</v>
      </c>
      <c r="S35" s="498">
        <v>2</v>
      </c>
      <c r="T35" s="682">
        <v>0</v>
      </c>
    </row>
    <row r="36" spans="1:20" s="30" customFormat="1" ht="12" customHeight="1">
      <c r="A36" s="891"/>
      <c r="B36" s="556" t="s">
        <v>416</v>
      </c>
      <c r="C36" s="245">
        <f>SUM(D36:T36)</f>
        <v>1405</v>
      </c>
      <c r="D36" s="245">
        <v>109</v>
      </c>
      <c r="E36" s="245">
        <v>183</v>
      </c>
      <c r="F36" s="245">
        <v>195</v>
      </c>
      <c r="G36" s="245">
        <v>121</v>
      </c>
      <c r="H36" s="245">
        <v>95</v>
      </c>
      <c r="I36" s="245">
        <v>130</v>
      </c>
      <c r="J36" s="245">
        <v>168</v>
      </c>
      <c r="K36" s="226">
        <v>142</v>
      </c>
      <c r="L36" s="245">
        <v>118</v>
      </c>
      <c r="M36" s="245">
        <v>74</v>
      </c>
      <c r="N36" s="245">
        <v>41</v>
      </c>
      <c r="O36" s="245">
        <v>13</v>
      </c>
      <c r="P36" s="245">
        <v>9</v>
      </c>
      <c r="Q36" s="245">
        <v>3</v>
      </c>
      <c r="R36" s="685">
        <v>0</v>
      </c>
      <c r="S36" s="498">
        <v>1</v>
      </c>
      <c r="T36" s="295">
        <v>3</v>
      </c>
    </row>
    <row r="37" spans="1:20" s="30" customFormat="1" ht="2.25" customHeight="1">
      <c r="A37" s="39"/>
      <c r="B37" s="258"/>
      <c r="C37" s="245"/>
      <c r="D37" s="245"/>
      <c r="E37" s="245"/>
      <c r="F37" s="245"/>
      <c r="G37" s="245"/>
      <c r="H37" s="245"/>
      <c r="I37" s="245"/>
      <c r="J37" s="245"/>
      <c r="K37" s="226"/>
      <c r="L37" s="245"/>
      <c r="M37" s="245"/>
      <c r="N37" s="245"/>
      <c r="O37" s="245"/>
      <c r="P37" s="245"/>
      <c r="Q37" s="245"/>
      <c r="R37" s="245"/>
      <c r="S37" s="245"/>
      <c r="T37" s="238"/>
    </row>
    <row r="38" spans="1:20" s="30" customFormat="1" ht="12" customHeight="1">
      <c r="A38" s="691" t="s">
        <v>166</v>
      </c>
      <c r="B38" s="556" t="s">
        <v>414</v>
      </c>
      <c r="C38" s="245">
        <f>SUM(C39:C40)</f>
        <v>2490</v>
      </c>
      <c r="D38" s="245">
        <f>SUM(D39:D40)</f>
        <v>206</v>
      </c>
      <c r="E38" s="245">
        <f aca="true" t="shared" si="11" ref="E38:T38">SUM(E39:E40)</f>
        <v>289</v>
      </c>
      <c r="F38" s="245">
        <f t="shared" si="11"/>
        <v>296</v>
      </c>
      <c r="G38" s="245">
        <f t="shared" si="11"/>
        <v>294</v>
      </c>
      <c r="H38" s="245">
        <f t="shared" si="11"/>
        <v>250</v>
      </c>
      <c r="I38" s="245">
        <f t="shared" si="11"/>
        <v>211</v>
      </c>
      <c r="J38" s="245">
        <f t="shared" si="11"/>
        <v>169</v>
      </c>
      <c r="K38" s="226">
        <f t="shared" si="11"/>
        <v>187</v>
      </c>
      <c r="L38" s="245">
        <f t="shared" si="11"/>
        <v>212</v>
      </c>
      <c r="M38" s="245">
        <f t="shared" si="11"/>
        <v>173</v>
      </c>
      <c r="N38" s="245">
        <f t="shared" si="11"/>
        <v>98</v>
      </c>
      <c r="O38" s="245">
        <f t="shared" si="11"/>
        <v>53</v>
      </c>
      <c r="P38" s="245">
        <f t="shared" si="11"/>
        <v>28</v>
      </c>
      <c r="Q38" s="245">
        <f t="shared" si="11"/>
        <v>13</v>
      </c>
      <c r="R38" s="245">
        <f t="shared" si="11"/>
        <v>7</v>
      </c>
      <c r="S38" s="245">
        <f t="shared" si="11"/>
        <v>3</v>
      </c>
      <c r="T38" s="238">
        <f t="shared" si="11"/>
        <v>1</v>
      </c>
    </row>
    <row r="39" spans="1:20" s="30" customFormat="1" ht="12" customHeight="1">
      <c r="A39" s="891"/>
      <c r="B39" s="556" t="s">
        <v>415</v>
      </c>
      <c r="C39" s="245">
        <f>SUM(D39:T39)</f>
        <v>1287</v>
      </c>
      <c r="D39" s="245">
        <v>104</v>
      </c>
      <c r="E39" s="245">
        <v>152</v>
      </c>
      <c r="F39" s="245">
        <v>168</v>
      </c>
      <c r="G39" s="245">
        <v>146</v>
      </c>
      <c r="H39" s="245">
        <v>131</v>
      </c>
      <c r="I39" s="245">
        <v>101</v>
      </c>
      <c r="J39" s="245">
        <v>84</v>
      </c>
      <c r="K39" s="226">
        <v>87</v>
      </c>
      <c r="L39" s="245">
        <v>91</v>
      </c>
      <c r="M39" s="245">
        <v>103</v>
      </c>
      <c r="N39" s="245">
        <v>60</v>
      </c>
      <c r="O39" s="245">
        <v>31</v>
      </c>
      <c r="P39" s="245">
        <v>17</v>
      </c>
      <c r="Q39" s="245">
        <v>7</v>
      </c>
      <c r="R39" s="245">
        <v>3</v>
      </c>
      <c r="S39" s="245">
        <v>2</v>
      </c>
      <c r="T39" s="681">
        <v>0</v>
      </c>
    </row>
    <row r="40" spans="1:20" s="30" customFormat="1" ht="12" customHeight="1">
      <c r="A40" s="891"/>
      <c r="B40" s="556" t="s">
        <v>416</v>
      </c>
      <c r="C40" s="245">
        <f>SUM(D40:T40)</f>
        <v>1203</v>
      </c>
      <c r="D40" s="245">
        <v>102</v>
      </c>
      <c r="E40" s="245">
        <v>137</v>
      </c>
      <c r="F40" s="245">
        <v>128</v>
      </c>
      <c r="G40" s="245">
        <v>148</v>
      </c>
      <c r="H40" s="245">
        <v>119</v>
      </c>
      <c r="I40" s="245">
        <v>110</v>
      </c>
      <c r="J40" s="245">
        <v>85</v>
      </c>
      <c r="K40" s="226">
        <v>100</v>
      </c>
      <c r="L40" s="245">
        <v>121</v>
      </c>
      <c r="M40" s="245">
        <v>70</v>
      </c>
      <c r="N40" s="245">
        <v>38</v>
      </c>
      <c r="O40" s="245">
        <v>22</v>
      </c>
      <c r="P40" s="245">
        <v>11</v>
      </c>
      <c r="Q40" s="245">
        <v>6</v>
      </c>
      <c r="R40" s="296">
        <v>4</v>
      </c>
      <c r="S40" s="296">
        <v>1</v>
      </c>
      <c r="T40" s="295">
        <v>1</v>
      </c>
    </row>
    <row r="41" spans="1:20" s="30" customFormat="1" ht="2.25" customHeight="1">
      <c r="A41" s="39"/>
      <c r="B41" s="258"/>
      <c r="C41" s="245"/>
      <c r="D41" s="245"/>
      <c r="E41" s="245"/>
      <c r="F41" s="245"/>
      <c r="G41" s="245"/>
      <c r="H41" s="245"/>
      <c r="I41" s="245"/>
      <c r="J41" s="245"/>
      <c r="K41" s="226"/>
      <c r="L41" s="245"/>
      <c r="M41" s="245"/>
      <c r="N41" s="245"/>
      <c r="O41" s="245"/>
      <c r="P41" s="245"/>
      <c r="Q41" s="245"/>
      <c r="R41" s="296"/>
      <c r="S41" s="296"/>
      <c r="T41" s="295"/>
    </row>
    <row r="42" spans="1:20" s="30" customFormat="1" ht="12" customHeight="1">
      <c r="A42" s="691" t="s">
        <v>167</v>
      </c>
      <c r="B42" s="556" t="s">
        <v>414</v>
      </c>
      <c r="C42" s="245">
        <f aca="true" t="shared" si="12" ref="C42:T42">SUM(C43:C44)</f>
        <v>4628</v>
      </c>
      <c r="D42" s="245">
        <f t="shared" si="12"/>
        <v>377</v>
      </c>
      <c r="E42" s="245">
        <f t="shared" si="12"/>
        <v>535</v>
      </c>
      <c r="F42" s="245">
        <f t="shared" si="12"/>
        <v>594</v>
      </c>
      <c r="G42" s="245">
        <f t="shared" si="12"/>
        <v>470</v>
      </c>
      <c r="H42" s="245">
        <f t="shared" si="12"/>
        <v>444</v>
      </c>
      <c r="I42" s="245">
        <f t="shared" si="12"/>
        <v>394</v>
      </c>
      <c r="J42" s="245">
        <f t="shared" si="12"/>
        <v>395</v>
      </c>
      <c r="K42" s="226">
        <f t="shared" si="12"/>
        <v>368</v>
      </c>
      <c r="L42" s="245">
        <f t="shared" si="12"/>
        <v>375</v>
      </c>
      <c r="M42" s="245">
        <f t="shared" si="12"/>
        <v>275</v>
      </c>
      <c r="N42" s="245">
        <f t="shared" si="12"/>
        <v>180</v>
      </c>
      <c r="O42" s="245">
        <f t="shared" si="12"/>
        <v>109</v>
      </c>
      <c r="P42" s="245">
        <f t="shared" si="12"/>
        <v>48</v>
      </c>
      <c r="Q42" s="245">
        <f t="shared" si="12"/>
        <v>35</v>
      </c>
      <c r="R42" s="245">
        <f t="shared" si="12"/>
        <v>16</v>
      </c>
      <c r="S42" s="245">
        <f t="shared" si="12"/>
        <v>11</v>
      </c>
      <c r="T42" s="238">
        <f t="shared" si="12"/>
        <v>2</v>
      </c>
    </row>
    <row r="43" spans="1:20" s="30" customFormat="1" ht="12" customHeight="1">
      <c r="A43" s="891"/>
      <c r="B43" s="556" t="s">
        <v>415</v>
      </c>
      <c r="C43" s="245">
        <f>SUM(D43:T43)</f>
        <v>2289</v>
      </c>
      <c r="D43" s="245">
        <v>200</v>
      </c>
      <c r="E43" s="245">
        <v>266</v>
      </c>
      <c r="F43" s="245">
        <v>308</v>
      </c>
      <c r="G43" s="245">
        <v>248</v>
      </c>
      <c r="H43" s="245">
        <v>230</v>
      </c>
      <c r="I43" s="245">
        <v>191</v>
      </c>
      <c r="J43" s="245">
        <v>165</v>
      </c>
      <c r="K43" s="226">
        <v>158</v>
      </c>
      <c r="L43" s="245">
        <v>183</v>
      </c>
      <c r="M43" s="245">
        <v>140</v>
      </c>
      <c r="N43" s="245">
        <v>92</v>
      </c>
      <c r="O43" s="245">
        <v>51</v>
      </c>
      <c r="P43" s="245">
        <v>26</v>
      </c>
      <c r="Q43" s="245">
        <v>19</v>
      </c>
      <c r="R43" s="245">
        <v>7</v>
      </c>
      <c r="S43" s="245">
        <v>3</v>
      </c>
      <c r="T43" s="295">
        <v>2</v>
      </c>
    </row>
    <row r="44" spans="1:20" s="30" customFormat="1" ht="12" customHeight="1">
      <c r="A44" s="891"/>
      <c r="B44" s="556" t="s">
        <v>416</v>
      </c>
      <c r="C44" s="245">
        <f>SUM(D44:T44)</f>
        <v>2339</v>
      </c>
      <c r="D44" s="245">
        <v>177</v>
      </c>
      <c r="E44" s="245">
        <v>269</v>
      </c>
      <c r="F44" s="245">
        <v>286</v>
      </c>
      <c r="G44" s="245">
        <v>222</v>
      </c>
      <c r="H44" s="245">
        <v>214</v>
      </c>
      <c r="I44" s="245">
        <v>203</v>
      </c>
      <c r="J44" s="245">
        <v>230</v>
      </c>
      <c r="K44" s="226">
        <v>210</v>
      </c>
      <c r="L44" s="245">
        <v>192</v>
      </c>
      <c r="M44" s="245">
        <v>135</v>
      </c>
      <c r="N44" s="245">
        <v>88</v>
      </c>
      <c r="O44" s="245">
        <v>58</v>
      </c>
      <c r="P44" s="245">
        <v>22</v>
      </c>
      <c r="Q44" s="245">
        <v>16</v>
      </c>
      <c r="R44" s="296">
        <v>9</v>
      </c>
      <c r="S44" s="296">
        <v>8</v>
      </c>
      <c r="T44" s="681">
        <v>0</v>
      </c>
    </row>
    <row r="45" spans="1:20" s="30" customFormat="1" ht="2.25" customHeight="1">
      <c r="A45" s="39"/>
      <c r="B45" s="258"/>
      <c r="C45" s="245"/>
      <c r="D45" s="245"/>
      <c r="E45" s="245"/>
      <c r="F45" s="245"/>
      <c r="G45" s="245"/>
      <c r="H45" s="245"/>
      <c r="I45" s="245"/>
      <c r="J45" s="245"/>
      <c r="K45" s="226"/>
      <c r="L45" s="245"/>
      <c r="M45" s="245"/>
      <c r="N45" s="245"/>
      <c r="O45" s="245"/>
      <c r="P45" s="245"/>
      <c r="Q45" s="245"/>
      <c r="R45" s="296"/>
      <c r="S45" s="296"/>
      <c r="T45" s="295"/>
    </row>
    <row r="46" spans="1:20" s="30" customFormat="1" ht="12" customHeight="1">
      <c r="A46" s="691" t="s">
        <v>168</v>
      </c>
      <c r="B46" s="556" t="s">
        <v>414</v>
      </c>
      <c r="C46" s="245">
        <f aca="true" t="shared" si="13" ref="C46:T46">SUM(C47:C48)</f>
        <v>2577</v>
      </c>
      <c r="D46" s="245">
        <f t="shared" si="13"/>
        <v>179</v>
      </c>
      <c r="E46" s="245">
        <f t="shared" si="13"/>
        <v>273</v>
      </c>
      <c r="F46" s="245">
        <f t="shared" si="13"/>
        <v>357</v>
      </c>
      <c r="G46" s="245">
        <f t="shared" si="13"/>
        <v>296</v>
      </c>
      <c r="H46" s="245">
        <f t="shared" si="13"/>
        <v>260</v>
      </c>
      <c r="I46" s="245">
        <f t="shared" si="13"/>
        <v>186</v>
      </c>
      <c r="J46" s="245">
        <f t="shared" si="13"/>
        <v>184</v>
      </c>
      <c r="K46" s="226">
        <f t="shared" si="13"/>
        <v>210</v>
      </c>
      <c r="L46" s="245">
        <f t="shared" si="13"/>
        <v>217</v>
      </c>
      <c r="M46" s="245">
        <f t="shared" si="13"/>
        <v>162</v>
      </c>
      <c r="N46" s="245">
        <f t="shared" si="13"/>
        <v>115</v>
      </c>
      <c r="O46" s="245">
        <f t="shared" si="13"/>
        <v>61</v>
      </c>
      <c r="P46" s="245">
        <f t="shared" si="13"/>
        <v>29</v>
      </c>
      <c r="Q46" s="245">
        <f t="shared" si="13"/>
        <v>21</v>
      </c>
      <c r="R46" s="245">
        <f t="shared" si="13"/>
        <v>14</v>
      </c>
      <c r="S46" s="245">
        <f t="shared" si="13"/>
        <v>8</v>
      </c>
      <c r="T46" s="238">
        <f t="shared" si="13"/>
        <v>5</v>
      </c>
    </row>
    <row r="47" spans="1:20" s="30" customFormat="1" ht="12" customHeight="1">
      <c r="A47" s="891"/>
      <c r="B47" s="556" t="s">
        <v>415</v>
      </c>
      <c r="C47" s="245">
        <f>SUM(D47:T47)</f>
        <v>1171</v>
      </c>
      <c r="D47" s="245">
        <v>96</v>
      </c>
      <c r="E47" s="245">
        <v>139</v>
      </c>
      <c r="F47" s="245">
        <v>179</v>
      </c>
      <c r="G47" s="245">
        <v>136</v>
      </c>
      <c r="H47" s="245">
        <v>124</v>
      </c>
      <c r="I47" s="245">
        <v>83</v>
      </c>
      <c r="J47" s="245">
        <v>78</v>
      </c>
      <c r="K47" s="226">
        <v>84</v>
      </c>
      <c r="L47" s="245">
        <v>93</v>
      </c>
      <c r="M47" s="245">
        <v>72</v>
      </c>
      <c r="N47" s="245">
        <v>51</v>
      </c>
      <c r="O47" s="245">
        <v>16</v>
      </c>
      <c r="P47" s="245">
        <v>6</v>
      </c>
      <c r="Q47" s="245">
        <v>7</v>
      </c>
      <c r="R47" s="245">
        <v>2</v>
      </c>
      <c r="S47" s="245">
        <v>3</v>
      </c>
      <c r="T47" s="295">
        <v>2</v>
      </c>
    </row>
    <row r="48" spans="1:20" s="30" customFormat="1" ht="12" customHeight="1">
      <c r="A48" s="891"/>
      <c r="B48" s="556" t="s">
        <v>416</v>
      </c>
      <c r="C48" s="245">
        <f>SUM(D48:T48)</f>
        <v>1406</v>
      </c>
      <c r="D48" s="245">
        <v>83</v>
      </c>
      <c r="E48" s="245">
        <v>134</v>
      </c>
      <c r="F48" s="245">
        <v>178</v>
      </c>
      <c r="G48" s="245">
        <v>160</v>
      </c>
      <c r="H48" s="245">
        <v>136</v>
      </c>
      <c r="I48" s="245">
        <v>103</v>
      </c>
      <c r="J48" s="245">
        <v>106</v>
      </c>
      <c r="K48" s="226">
        <v>126</v>
      </c>
      <c r="L48" s="245">
        <v>124</v>
      </c>
      <c r="M48" s="245">
        <v>90</v>
      </c>
      <c r="N48" s="245">
        <v>64</v>
      </c>
      <c r="O48" s="245">
        <v>45</v>
      </c>
      <c r="P48" s="245">
        <v>23</v>
      </c>
      <c r="Q48" s="245">
        <v>14</v>
      </c>
      <c r="R48" s="296">
        <v>12</v>
      </c>
      <c r="S48" s="296">
        <v>5</v>
      </c>
      <c r="T48" s="295">
        <v>3</v>
      </c>
    </row>
    <row r="49" spans="1:20" s="30" customFormat="1" ht="2.25" customHeight="1">
      <c r="A49" s="39"/>
      <c r="B49" s="258"/>
      <c r="C49" s="245"/>
      <c r="D49" s="245"/>
      <c r="E49" s="245"/>
      <c r="F49" s="245"/>
      <c r="G49" s="245"/>
      <c r="H49" s="245"/>
      <c r="I49" s="245"/>
      <c r="J49" s="245"/>
      <c r="K49" s="226"/>
      <c r="L49" s="245"/>
      <c r="M49" s="245"/>
      <c r="N49" s="245"/>
      <c r="O49" s="245"/>
      <c r="P49" s="245"/>
      <c r="Q49" s="245"/>
      <c r="R49" s="296"/>
      <c r="S49" s="296"/>
      <c r="T49" s="295"/>
    </row>
    <row r="50" spans="1:20" s="30" customFormat="1" ht="12" customHeight="1">
      <c r="A50" s="691" t="s">
        <v>169</v>
      </c>
      <c r="B50" s="556" t="s">
        <v>414</v>
      </c>
      <c r="C50" s="245">
        <f aca="true" t="shared" si="14" ref="C50:R50">SUM(C51:C52)</f>
        <v>463</v>
      </c>
      <c r="D50" s="245">
        <f t="shared" si="14"/>
        <v>49</v>
      </c>
      <c r="E50" s="245">
        <f t="shared" si="14"/>
        <v>58</v>
      </c>
      <c r="F50" s="245">
        <f t="shared" si="14"/>
        <v>60</v>
      </c>
      <c r="G50" s="245">
        <f t="shared" si="14"/>
        <v>36</v>
      </c>
      <c r="H50" s="245">
        <f t="shared" si="14"/>
        <v>41</v>
      </c>
      <c r="I50" s="245">
        <f t="shared" si="14"/>
        <v>47</v>
      </c>
      <c r="J50" s="245">
        <f t="shared" si="14"/>
        <v>35</v>
      </c>
      <c r="K50" s="226">
        <f t="shared" si="14"/>
        <v>44</v>
      </c>
      <c r="L50" s="245">
        <f t="shared" si="14"/>
        <v>41</v>
      </c>
      <c r="M50" s="245">
        <f t="shared" si="14"/>
        <v>30</v>
      </c>
      <c r="N50" s="245">
        <f t="shared" si="14"/>
        <v>10</v>
      </c>
      <c r="O50" s="245">
        <f t="shared" si="14"/>
        <v>8</v>
      </c>
      <c r="P50" s="245">
        <f t="shared" si="14"/>
        <v>2</v>
      </c>
      <c r="Q50" s="245">
        <f t="shared" si="14"/>
        <v>1</v>
      </c>
      <c r="R50" s="245">
        <f t="shared" si="14"/>
        <v>1</v>
      </c>
      <c r="S50" s="683">
        <v>0</v>
      </c>
      <c r="T50" s="681">
        <v>0</v>
      </c>
    </row>
    <row r="51" spans="1:20" s="30" customFormat="1" ht="12" customHeight="1">
      <c r="A51" s="891"/>
      <c r="B51" s="556" t="s">
        <v>415</v>
      </c>
      <c r="C51" s="245">
        <f>SUM(D51:T51)</f>
        <v>216</v>
      </c>
      <c r="D51" s="245">
        <v>24</v>
      </c>
      <c r="E51" s="245">
        <v>31</v>
      </c>
      <c r="F51" s="245">
        <v>32</v>
      </c>
      <c r="G51" s="245">
        <v>15</v>
      </c>
      <c r="H51" s="245">
        <v>23</v>
      </c>
      <c r="I51" s="245">
        <v>15</v>
      </c>
      <c r="J51" s="245">
        <v>13</v>
      </c>
      <c r="K51" s="226">
        <v>18</v>
      </c>
      <c r="L51" s="245">
        <v>16</v>
      </c>
      <c r="M51" s="245">
        <v>19</v>
      </c>
      <c r="N51" s="245">
        <v>4</v>
      </c>
      <c r="O51" s="245">
        <v>5</v>
      </c>
      <c r="P51" s="245">
        <v>1</v>
      </c>
      <c r="Q51" s="683">
        <v>0</v>
      </c>
      <c r="R51" s="683">
        <v>0</v>
      </c>
      <c r="S51" s="683">
        <v>0</v>
      </c>
      <c r="T51" s="681">
        <v>0</v>
      </c>
    </row>
    <row r="52" spans="1:20" s="30" customFormat="1" ht="12" customHeight="1">
      <c r="A52" s="891"/>
      <c r="B52" s="556" t="s">
        <v>416</v>
      </c>
      <c r="C52" s="245">
        <f>SUM(D52:T52)</f>
        <v>247</v>
      </c>
      <c r="D52" s="245">
        <v>25</v>
      </c>
      <c r="E52" s="245">
        <v>27</v>
      </c>
      <c r="F52" s="245">
        <v>28</v>
      </c>
      <c r="G52" s="245">
        <v>21</v>
      </c>
      <c r="H52" s="245">
        <v>18</v>
      </c>
      <c r="I52" s="245">
        <v>32</v>
      </c>
      <c r="J52" s="245">
        <v>22</v>
      </c>
      <c r="K52" s="226">
        <v>26</v>
      </c>
      <c r="L52" s="245">
        <v>25</v>
      </c>
      <c r="M52" s="245">
        <v>11</v>
      </c>
      <c r="N52" s="245">
        <v>6</v>
      </c>
      <c r="O52" s="498">
        <v>3</v>
      </c>
      <c r="P52" s="245">
        <v>1</v>
      </c>
      <c r="Q52" s="245">
        <v>1</v>
      </c>
      <c r="R52" s="245">
        <v>1</v>
      </c>
      <c r="S52" s="683">
        <v>0</v>
      </c>
      <c r="T52" s="681">
        <v>0</v>
      </c>
    </row>
    <row r="53" spans="1:20" s="30" customFormat="1" ht="2.25" customHeight="1">
      <c r="A53" s="39"/>
      <c r="B53" s="258"/>
      <c r="C53" s="245"/>
      <c r="D53" s="245"/>
      <c r="E53" s="245"/>
      <c r="F53" s="245"/>
      <c r="G53" s="245"/>
      <c r="H53" s="245"/>
      <c r="I53" s="245"/>
      <c r="J53" s="245"/>
      <c r="K53" s="226"/>
      <c r="L53" s="245"/>
      <c r="M53" s="245"/>
      <c r="N53" s="245"/>
      <c r="O53" s="245"/>
      <c r="P53" s="245"/>
      <c r="Q53" s="245"/>
      <c r="R53" s="296"/>
      <c r="S53" s="296"/>
      <c r="T53" s="295"/>
    </row>
    <row r="54" spans="1:20" s="30" customFormat="1" ht="12" customHeight="1">
      <c r="A54" s="691" t="s">
        <v>170</v>
      </c>
      <c r="B54" s="556" t="s">
        <v>414</v>
      </c>
      <c r="C54" s="245">
        <f aca="true" t="shared" si="15" ref="C54:T54">SUM(C55:C56)</f>
        <v>859</v>
      </c>
      <c r="D54" s="245">
        <f t="shared" si="15"/>
        <v>83</v>
      </c>
      <c r="E54" s="245">
        <f t="shared" si="15"/>
        <v>129</v>
      </c>
      <c r="F54" s="245">
        <f t="shared" si="15"/>
        <v>112</v>
      </c>
      <c r="G54" s="245">
        <f t="shared" si="15"/>
        <v>99</v>
      </c>
      <c r="H54" s="245">
        <f t="shared" si="15"/>
        <v>69</v>
      </c>
      <c r="I54" s="245">
        <f t="shared" si="15"/>
        <v>82</v>
      </c>
      <c r="J54" s="245">
        <f t="shared" si="15"/>
        <v>74</v>
      </c>
      <c r="K54" s="226">
        <f t="shared" si="15"/>
        <v>66</v>
      </c>
      <c r="L54" s="245">
        <f t="shared" si="15"/>
        <v>78</v>
      </c>
      <c r="M54" s="245">
        <f t="shared" si="15"/>
        <v>30</v>
      </c>
      <c r="N54" s="245">
        <f>SUM(N55:N56)</f>
        <v>20</v>
      </c>
      <c r="O54" s="245">
        <f t="shared" si="15"/>
        <v>7</v>
      </c>
      <c r="P54" s="245">
        <f t="shared" si="15"/>
        <v>3</v>
      </c>
      <c r="Q54" s="245">
        <f t="shared" si="15"/>
        <v>4</v>
      </c>
      <c r="R54" s="245">
        <f t="shared" si="15"/>
        <v>2</v>
      </c>
      <c r="S54" s="245">
        <f t="shared" si="15"/>
        <v>1</v>
      </c>
      <c r="T54" s="682">
        <f t="shared" si="15"/>
        <v>0</v>
      </c>
    </row>
    <row r="55" spans="1:20" s="30" customFormat="1" ht="12" customHeight="1">
      <c r="A55" s="891"/>
      <c r="B55" s="556" t="s">
        <v>415</v>
      </c>
      <c r="C55" s="245">
        <f>SUM(D55:T55)</f>
        <v>406</v>
      </c>
      <c r="D55" s="245">
        <v>42</v>
      </c>
      <c r="E55" s="245">
        <v>64</v>
      </c>
      <c r="F55" s="245">
        <v>64</v>
      </c>
      <c r="G55" s="245">
        <v>57</v>
      </c>
      <c r="H55" s="245">
        <v>22</v>
      </c>
      <c r="I55" s="245">
        <v>34</v>
      </c>
      <c r="J55" s="245">
        <v>31</v>
      </c>
      <c r="K55" s="226">
        <v>29</v>
      </c>
      <c r="L55" s="245">
        <v>34</v>
      </c>
      <c r="M55" s="245">
        <v>15</v>
      </c>
      <c r="N55" s="245">
        <v>9</v>
      </c>
      <c r="O55" s="245">
        <v>2</v>
      </c>
      <c r="P55" s="245">
        <v>2</v>
      </c>
      <c r="Q55" s="683">
        <v>0</v>
      </c>
      <c r="R55" s="245">
        <v>1</v>
      </c>
      <c r="S55" s="683">
        <v>0</v>
      </c>
      <c r="T55" s="681">
        <v>0</v>
      </c>
    </row>
    <row r="56" spans="1:20" s="30" customFormat="1" ht="12" customHeight="1">
      <c r="A56" s="891"/>
      <c r="B56" s="556" t="s">
        <v>416</v>
      </c>
      <c r="C56" s="245">
        <f>SUM(D56:T56)</f>
        <v>453</v>
      </c>
      <c r="D56" s="245">
        <v>41</v>
      </c>
      <c r="E56" s="245">
        <v>65</v>
      </c>
      <c r="F56" s="245">
        <v>48</v>
      </c>
      <c r="G56" s="245">
        <v>42</v>
      </c>
      <c r="H56" s="245">
        <v>47</v>
      </c>
      <c r="I56" s="245">
        <v>48</v>
      </c>
      <c r="J56" s="245">
        <v>43</v>
      </c>
      <c r="K56" s="226">
        <v>37</v>
      </c>
      <c r="L56" s="245">
        <v>44</v>
      </c>
      <c r="M56" s="245">
        <v>15</v>
      </c>
      <c r="N56" s="245">
        <v>11</v>
      </c>
      <c r="O56" s="245">
        <v>5</v>
      </c>
      <c r="P56" s="245">
        <v>1</v>
      </c>
      <c r="Q56" s="245">
        <v>4</v>
      </c>
      <c r="R56" s="296">
        <v>1</v>
      </c>
      <c r="S56" s="296">
        <v>1</v>
      </c>
      <c r="T56" s="684">
        <v>0</v>
      </c>
    </row>
    <row r="57" spans="1:20" s="30" customFormat="1" ht="2.25" customHeight="1">
      <c r="A57" s="39"/>
      <c r="B57" s="258"/>
      <c r="C57" s="245"/>
      <c r="D57" s="245"/>
      <c r="E57" s="245"/>
      <c r="F57" s="245"/>
      <c r="G57" s="245"/>
      <c r="H57" s="245"/>
      <c r="I57" s="245"/>
      <c r="J57" s="245"/>
      <c r="K57" s="226"/>
      <c r="L57" s="245"/>
      <c r="M57" s="245"/>
      <c r="N57" s="245"/>
      <c r="O57" s="245"/>
      <c r="P57" s="245"/>
      <c r="Q57" s="245"/>
      <c r="R57" s="296"/>
      <c r="S57" s="296"/>
      <c r="T57" s="295"/>
    </row>
    <row r="58" spans="1:20" s="30" customFormat="1" ht="12" customHeight="1">
      <c r="A58" s="691" t="s">
        <v>171</v>
      </c>
      <c r="B58" s="556" t="s">
        <v>414</v>
      </c>
      <c r="C58" s="245">
        <f aca="true" t="shared" si="16" ref="C58:T58">SUM(C59:C60)</f>
        <v>7549</v>
      </c>
      <c r="D58" s="245">
        <f t="shared" si="16"/>
        <v>658</v>
      </c>
      <c r="E58" s="245">
        <f t="shared" si="16"/>
        <v>580</v>
      </c>
      <c r="F58" s="245">
        <f t="shared" si="16"/>
        <v>516</v>
      </c>
      <c r="G58" s="245">
        <f t="shared" si="16"/>
        <v>589</v>
      </c>
      <c r="H58" s="245">
        <f t="shared" si="16"/>
        <v>682</v>
      </c>
      <c r="I58" s="245">
        <f t="shared" si="16"/>
        <v>722</v>
      </c>
      <c r="J58" s="245">
        <f t="shared" si="16"/>
        <v>636</v>
      </c>
      <c r="K58" s="226">
        <f t="shared" si="16"/>
        <v>624</v>
      </c>
      <c r="L58" s="245">
        <f t="shared" si="16"/>
        <v>582</v>
      </c>
      <c r="M58" s="245">
        <f t="shared" si="16"/>
        <v>534</v>
      </c>
      <c r="N58" s="245">
        <f t="shared" si="16"/>
        <v>446</v>
      </c>
      <c r="O58" s="245">
        <f t="shared" si="16"/>
        <v>288</v>
      </c>
      <c r="P58" s="245">
        <f t="shared" si="16"/>
        <v>193</v>
      </c>
      <c r="Q58" s="245">
        <f t="shared" si="16"/>
        <v>194</v>
      </c>
      <c r="R58" s="245">
        <f t="shared" si="16"/>
        <v>167</v>
      </c>
      <c r="S58" s="245">
        <f t="shared" si="16"/>
        <v>94</v>
      </c>
      <c r="T58" s="238">
        <f t="shared" si="16"/>
        <v>44</v>
      </c>
    </row>
    <row r="59" spans="1:20" s="30" customFormat="1" ht="12" customHeight="1">
      <c r="A59" s="891"/>
      <c r="B59" s="556" t="s">
        <v>415</v>
      </c>
      <c r="C59" s="245">
        <f>SUM(D59:T59)</f>
        <v>4233</v>
      </c>
      <c r="D59" s="245">
        <v>346</v>
      </c>
      <c r="E59" s="245">
        <v>304</v>
      </c>
      <c r="F59" s="245">
        <v>251</v>
      </c>
      <c r="G59" s="245">
        <v>313</v>
      </c>
      <c r="H59" s="245">
        <v>370</v>
      </c>
      <c r="I59" s="245">
        <v>431</v>
      </c>
      <c r="J59" s="245">
        <v>399</v>
      </c>
      <c r="K59" s="226">
        <v>394</v>
      </c>
      <c r="L59" s="245">
        <v>355</v>
      </c>
      <c r="M59" s="245">
        <v>338</v>
      </c>
      <c r="N59" s="245">
        <v>250</v>
      </c>
      <c r="O59" s="245">
        <v>153</v>
      </c>
      <c r="P59" s="245">
        <v>107</v>
      </c>
      <c r="Q59" s="245">
        <v>103</v>
      </c>
      <c r="R59" s="245">
        <v>70</v>
      </c>
      <c r="S59" s="245">
        <v>36</v>
      </c>
      <c r="T59" s="295">
        <v>13</v>
      </c>
    </row>
    <row r="60" spans="1:20" s="30" customFormat="1" ht="12" customHeight="1">
      <c r="A60" s="891"/>
      <c r="B60" s="556" t="s">
        <v>416</v>
      </c>
      <c r="C60" s="245">
        <f>SUM(D60:T60)</f>
        <v>3316</v>
      </c>
      <c r="D60" s="245">
        <v>312</v>
      </c>
      <c r="E60" s="245">
        <v>276</v>
      </c>
      <c r="F60" s="245">
        <v>265</v>
      </c>
      <c r="G60" s="245">
        <v>276</v>
      </c>
      <c r="H60" s="245">
        <v>312</v>
      </c>
      <c r="I60" s="245">
        <v>291</v>
      </c>
      <c r="J60" s="245">
        <v>237</v>
      </c>
      <c r="K60" s="226">
        <v>230</v>
      </c>
      <c r="L60" s="245">
        <v>227</v>
      </c>
      <c r="M60" s="245">
        <v>196</v>
      </c>
      <c r="N60" s="245">
        <v>196</v>
      </c>
      <c r="O60" s="245">
        <v>135</v>
      </c>
      <c r="P60" s="245">
        <v>86</v>
      </c>
      <c r="Q60" s="245">
        <v>91</v>
      </c>
      <c r="R60" s="296">
        <v>97</v>
      </c>
      <c r="S60" s="296">
        <v>58</v>
      </c>
      <c r="T60" s="295">
        <v>31</v>
      </c>
    </row>
    <row r="61" spans="1:20" s="30" customFormat="1" ht="1.5" customHeight="1" thickBot="1">
      <c r="A61" s="435"/>
      <c r="B61" s="558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32"/>
      <c r="S61" s="232"/>
      <c r="T61" s="559"/>
    </row>
  </sheetData>
  <mergeCells count="16">
    <mergeCell ref="A58:A60"/>
    <mergeCell ref="A10:A12"/>
    <mergeCell ref="A14:A16"/>
    <mergeCell ref="A18:A20"/>
    <mergeCell ref="A22:A24"/>
    <mergeCell ref="A38:A40"/>
    <mergeCell ref="A42:A44"/>
    <mergeCell ref="A46:A48"/>
    <mergeCell ref="A50:A52"/>
    <mergeCell ref="A54:A56"/>
    <mergeCell ref="A34:A36"/>
    <mergeCell ref="A6:A8"/>
    <mergeCell ref="A2:J2"/>
    <mergeCell ref="K2:T2"/>
    <mergeCell ref="A26:A28"/>
    <mergeCell ref="A30:A32"/>
  </mergeCells>
  <printOptions/>
  <pageMargins left="1.1811023622047245" right="1.1811023622047245" top="1.5748031496062993" bottom="1.535433070866142" header="0.5118110236220472" footer="0.9055118110236221"/>
  <pageSetup firstPageNumber="7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68"/>
  <sheetViews>
    <sheetView showGridLines="0" zoomScale="120" zoomScaleNormal="120" workbookViewId="0" topLeftCell="A13">
      <selection activeCell="A1" sqref="A1"/>
    </sheetView>
  </sheetViews>
  <sheetFormatPr defaultColWidth="9.00390625" defaultRowHeight="21.75" customHeight="1"/>
  <cols>
    <col min="1" max="1" width="12.625" style="3" customWidth="1"/>
    <col min="2" max="2" width="5.125" style="3" customWidth="1"/>
    <col min="3" max="3" width="21.625" style="3" customWidth="1"/>
    <col min="4" max="4" width="7.625" style="5" customWidth="1"/>
    <col min="5" max="5" width="6.625" style="5" customWidth="1"/>
    <col min="6" max="8" width="7.125" style="5" customWidth="1"/>
    <col min="9" max="15" width="8.25390625" style="5" customWidth="1"/>
    <col min="16" max="26" width="8.25390625" style="20" customWidth="1"/>
    <col min="27" max="30" width="11.125" style="20" customWidth="1"/>
    <col min="31" max="31" width="14.625" style="20" customWidth="1"/>
    <col min="32" max="32" width="14.625" style="302" customWidth="1"/>
    <col min="33" max="16384" width="10.625" style="1" customWidth="1"/>
  </cols>
  <sheetData>
    <row r="1" spans="1:32" s="44" customFormat="1" ht="18" customHeight="1">
      <c r="A1" s="60" t="s">
        <v>470</v>
      </c>
      <c r="B1" s="54"/>
      <c r="C1" s="5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21" t="s">
        <v>789</v>
      </c>
      <c r="R1" s="60" t="s">
        <v>470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21" t="s">
        <v>789</v>
      </c>
    </row>
    <row r="2" spans="1:35" s="112" customFormat="1" ht="19.5" customHeight="1">
      <c r="A2" s="747" t="s">
        <v>363</v>
      </c>
      <c r="B2" s="748"/>
      <c r="C2" s="748"/>
      <c r="D2" s="748"/>
      <c r="E2" s="748"/>
      <c r="F2" s="748"/>
      <c r="G2" s="748"/>
      <c r="H2" s="748"/>
      <c r="I2" s="748" t="s">
        <v>362</v>
      </c>
      <c r="J2" s="748"/>
      <c r="K2" s="748"/>
      <c r="L2" s="748"/>
      <c r="M2" s="748"/>
      <c r="N2" s="748"/>
      <c r="O2" s="748"/>
      <c r="P2" s="748"/>
      <c r="Q2" s="748"/>
      <c r="R2" s="747" t="s">
        <v>363</v>
      </c>
      <c r="S2" s="748"/>
      <c r="T2" s="748"/>
      <c r="U2" s="748"/>
      <c r="V2" s="748"/>
      <c r="W2" s="748"/>
      <c r="X2" s="748"/>
      <c r="Y2" s="748"/>
      <c r="Z2" s="748"/>
      <c r="AA2" s="748" t="s">
        <v>362</v>
      </c>
      <c r="AB2" s="748"/>
      <c r="AC2" s="748"/>
      <c r="AD2" s="748"/>
      <c r="AE2" s="748"/>
      <c r="AF2" s="748"/>
      <c r="AG2" s="55"/>
      <c r="AH2" s="55"/>
      <c r="AI2" s="55"/>
    </row>
    <row r="3" spans="1:32" s="67" customFormat="1" ht="15" customHeight="1" thickBot="1">
      <c r="A3" s="63"/>
      <c r="B3" s="63"/>
      <c r="C3" s="63"/>
      <c r="D3" s="64"/>
      <c r="E3" s="64"/>
      <c r="F3" s="64"/>
      <c r="G3" s="64"/>
      <c r="H3" s="65" t="s">
        <v>471</v>
      </c>
      <c r="I3" s="64"/>
      <c r="J3" s="64"/>
      <c r="K3" s="64"/>
      <c r="L3" s="64"/>
      <c r="M3" s="64"/>
      <c r="N3" s="64"/>
      <c r="O3" s="64"/>
      <c r="P3" s="64"/>
      <c r="Q3" s="85" t="s">
        <v>460</v>
      </c>
      <c r="R3" s="64"/>
      <c r="S3" s="64"/>
      <c r="T3" s="64"/>
      <c r="U3" s="64"/>
      <c r="V3" s="64"/>
      <c r="W3" s="64"/>
      <c r="X3" s="64"/>
      <c r="Y3" s="64"/>
      <c r="Z3" s="65" t="s">
        <v>471</v>
      </c>
      <c r="AA3" s="64"/>
      <c r="AB3" s="64"/>
      <c r="AC3" s="64"/>
      <c r="AD3" s="64"/>
      <c r="AE3" s="64"/>
      <c r="AF3" s="85" t="s">
        <v>460</v>
      </c>
    </row>
    <row r="4" spans="1:32" s="67" customFormat="1" ht="15.75" customHeight="1">
      <c r="A4" s="177"/>
      <c r="B4" s="303"/>
      <c r="C4" s="303"/>
      <c r="D4" s="902" t="s">
        <v>537</v>
      </c>
      <c r="E4" s="749" t="s">
        <v>538</v>
      </c>
      <c r="F4" s="744"/>
      <c r="G4" s="744"/>
      <c r="H4" s="744"/>
      <c r="I4" s="707" t="s">
        <v>539</v>
      </c>
      <c r="J4" s="744"/>
      <c r="K4" s="744"/>
      <c r="L4" s="744"/>
      <c r="M4" s="744"/>
      <c r="N4" s="744"/>
      <c r="O4" s="744"/>
      <c r="P4" s="744"/>
      <c r="Q4" s="744"/>
      <c r="R4" s="744" t="s">
        <v>540</v>
      </c>
      <c r="S4" s="744"/>
      <c r="T4" s="744"/>
      <c r="U4" s="744"/>
      <c r="V4" s="744"/>
      <c r="W4" s="744"/>
      <c r="X4" s="744"/>
      <c r="Y4" s="744"/>
      <c r="Z4" s="744"/>
      <c r="AA4" s="68"/>
      <c r="AB4" s="304"/>
      <c r="AC4" s="749" t="s">
        <v>433</v>
      </c>
      <c r="AD4" s="744"/>
      <c r="AE4" s="745"/>
      <c r="AF4" s="895" t="s">
        <v>360</v>
      </c>
    </row>
    <row r="5" spans="1:32" s="67" customFormat="1" ht="24" customHeight="1">
      <c r="A5" s="687" t="s">
        <v>541</v>
      </c>
      <c r="B5" s="896" t="s">
        <v>494</v>
      </c>
      <c r="C5" s="897" t="s">
        <v>542</v>
      </c>
      <c r="D5" s="903"/>
      <c r="E5" s="839" t="s">
        <v>359</v>
      </c>
      <c r="F5" s="561" t="s">
        <v>543</v>
      </c>
      <c r="G5" s="69"/>
      <c r="H5" s="305"/>
      <c r="I5" s="562" t="s">
        <v>544</v>
      </c>
      <c r="J5" s="306"/>
      <c r="K5" s="307"/>
      <c r="L5" s="561" t="s">
        <v>545</v>
      </c>
      <c r="M5" s="306"/>
      <c r="N5" s="307"/>
      <c r="O5" s="841" t="s">
        <v>546</v>
      </c>
      <c r="P5" s="894"/>
      <c r="Q5" s="842"/>
      <c r="R5" s="562" t="s">
        <v>547</v>
      </c>
      <c r="S5" s="69"/>
      <c r="T5" s="260"/>
      <c r="U5" s="841" t="s">
        <v>175</v>
      </c>
      <c r="V5" s="738"/>
      <c r="W5" s="739"/>
      <c r="X5" s="561" t="s">
        <v>548</v>
      </c>
      <c r="Y5" s="69"/>
      <c r="Z5" s="305"/>
      <c r="AA5" s="901" t="s">
        <v>549</v>
      </c>
      <c r="AB5" s="839" t="s">
        <v>550</v>
      </c>
      <c r="AC5" s="839" t="s">
        <v>551</v>
      </c>
      <c r="AD5" s="839" t="s">
        <v>552</v>
      </c>
      <c r="AE5" s="839" t="s">
        <v>553</v>
      </c>
      <c r="AF5" s="825"/>
    </row>
    <row r="6" spans="1:32" s="67" customFormat="1" ht="15.75" customHeight="1">
      <c r="A6" s="832"/>
      <c r="B6" s="694"/>
      <c r="C6" s="898"/>
      <c r="D6" s="903"/>
      <c r="E6" s="840"/>
      <c r="F6" s="386" t="s">
        <v>466</v>
      </c>
      <c r="G6" s="386" t="s">
        <v>554</v>
      </c>
      <c r="H6" s="386" t="s">
        <v>555</v>
      </c>
      <c r="I6" s="387" t="s">
        <v>466</v>
      </c>
      <c r="J6" s="386" t="s">
        <v>554</v>
      </c>
      <c r="K6" s="386" t="s">
        <v>555</v>
      </c>
      <c r="L6" s="386" t="s">
        <v>466</v>
      </c>
      <c r="M6" s="386" t="s">
        <v>554</v>
      </c>
      <c r="N6" s="386" t="s">
        <v>555</v>
      </c>
      <c r="O6" s="386" t="s">
        <v>466</v>
      </c>
      <c r="P6" s="386" t="s">
        <v>554</v>
      </c>
      <c r="Q6" s="386" t="s">
        <v>555</v>
      </c>
      <c r="R6" s="387" t="s">
        <v>466</v>
      </c>
      <c r="S6" s="386" t="s">
        <v>554</v>
      </c>
      <c r="T6" s="386" t="s">
        <v>555</v>
      </c>
      <c r="U6" s="386" t="s">
        <v>466</v>
      </c>
      <c r="V6" s="386" t="s">
        <v>554</v>
      </c>
      <c r="W6" s="386" t="s">
        <v>555</v>
      </c>
      <c r="X6" s="386" t="s">
        <v>466</v>
      </c>
      <c r="Y6" s="386" t="s">
        <v>554</v>
      </c>
      <c r="Z6" s="386" t="s">
        <v>555</v>
      </c>
      <c r="AA6" s="694"/>
      <c r="AB6" s="718"/>
      <c r="AC6" s="718"/>
      <c r="AD6" s="718"/>
      <c r="AE6" s="718"/>
      <c r="AF6" s="825"/>
    </row>
    <row r="7" spans="1:32" s="67" customFormat="1" ht="16.5" customHeight="1" thickBot="1">
      <c r="A7" s="183"/>
      <c r="B7" s="308" t="s">
        <v>467</v>
      </c>
      <c r="C7" s="106" t="s">
        <v>556</v>
      </c>
      <c r="D7" s="309" t="s">
        <v>557</v>
      </c>
      <c r="E7" s="309" t="s">
        <v>558</v>
      </c>
      <c r="F7" s="104" t="s">
        <v>559</v>
      </c>
      <c r="G7" s="104" t="s">
        <v>560</v>
      </c>
      <c r="H7" s="310" t="s">
        <v>561</v>
      </c>
      <c r="I7" s="104" t="s">
        <v>559</v>
      </c>
      <c r="J7" s="104" t="s">
        <v>560</v>
      </c>
      <c r="K7" s="310" t="s">
        <v>561</v>
      </c>
      <c r="L7" s="104" t="s">
        <v>559</v>
      </c>
      <c r="M7" s="104" t="s">
        <v>560</v>
      </c>
      <c r="N7" s="310" t="s">
        <v>561</v>
      </c>
      <c r="O7" s="103" t="s">
        <v>559</v>
      </c>
      <c r="P7" s="104" t="s">
        <v>560</v>
      </c>
      <c r="Q7" s="310" t="s">
        <v>561</v>
      </c>
      <c r="R7" s="104" t="s">
        <v>559</v>
      </c>
      <c r="S7" s="104" t="s">
        <v>560</v>
      </c>
      <c r="T7" s="310" t="s">
        <v>561</v>
      </c>
      <c r="U7" s="104" t="s">
        <v>559</v>
      </c>
      <c r="V7" s="104" t="s">
        <v>560</v>
      </c>
      <c r="W7" s="310" t="s">
        <v>561</v>
      </c>
      <c r="X7" s="104" t="s">
        <v>559</v>
      </c>
      <c r="Y7" s="104" t="s">
        <v>560</v>
      </c>
      <c r="Z7" s="310" t="s">
        <v>561</v>
      </c>
      <c r="AA7" s="262" t="s">
        <v>562</v>
      </c>
      <c r="AB7" s="309" t="s">
        <v>563</v>
      </c>
      <c r="AC7" s="309" t="s">
        <v>558</v>
      </c>
      <c r="AD7" s="309" t="s">
        <v>564</v>
      </c>
      <c r="AE7" s="309" t="s">
        <v>565</v>
      </c>
      <c r="AF7" s="311" t="s">
        <v>566</v>
      </c>
    </row>
    <row r="8" spans="1:32" s="67" customFormat="1" ht="10.5" customHeight="1">
      <c r="A8" s="78"/>
      <c r="B8" s="899" t="s">
        <v>567</v>
      </c>
      <c r="C8" s="531" t="s">
        <v>568</v>
      </c>
      <c r="D8" s="71">
        <v>19497</v>
      </c>
      <c r="E8" s="71">
        <v>13886</v>
      </c>
      <c r="F8" s="532" t="s">
        <v>482</v>
      </c>
      <c r="G8" s="90">
        <v>1</v>
      </c>
      <c r="H8" s="532" t="s">
        <v>482</v>
      </c>
      <c r="I8" s="71">
        <v>61</v>
      </c>
      <c r="J8" s="71">
        <v>23</v>
      </c>
      <c r="K8" s="71">
        <v>38</v>
      </c>
      <c r="L8" s="71">
        <v>151</v>
      </c>
      <c r="M8" s="71">
        <v>47</v>
      </c>
      <c r="N8" s="71">
        <v>109</v>
      </c>
      <c r="O8" s="72">
        <v>564</v>
      </c>
      <c r="P8" s="71">
        <v>196</v>
      </c>
      <c r="Q8" s="71">
        <v>399</v>
      </c>
      <c r="R8" s="90">
        <v>1348</v>
      </c>
      <c r="S8" s="90">
        <v>226</v>
      </c>
      <c r="T8" s="90">
        <v>621</v>
      </c>
      <c r="U8" s="90">
        <v>1837</v>
      </c>
      <c r="V8" s="90">
        <v>512</v>
      </c>
      <c r="W8" s="90">
        <v>993</v>
      </c>
      <c r="X8" s="90">
        <v>4097</v>
      </c>
      <c r="Y8" s="90">
        <v>595</v>
      </c>
      <c r="Z8" s="71">
        <v>822</v>
      </c>
      <c r="AA8" s="71">
        <v>581</v>
      </c>
      <c r="AB8" s="71">
        <v>665</v>
      </c>
      <c r="AC8" s="71">
        <v>3320</v>
      </c>
      <c r="AD8" s="71">
        <v>2795</v>
      </c>
      <c r="AE8" s="71">
        <v>525</v>
      </c>
      <c r="AF8" s="73">
        <v>2291</v>
      </c>
    </row>
    <row r="9" spans="1:32" s="67" customFormat="1" ht="10.5" customHeight="1">
      <c r="A9" s="78"/>
      <c r="B9" s="900"/>
      <c r="C9" s="531" t="s">
        <v>569</v>
      </c>
      <c r="D9" s="71">
        <v>7774</v>
      </c>
      <c r="E9" s="71">
        <v>5460</v>
      </c>
      <c r="F9" s="532" t="s">
        <v>482</v>
      </c>
      <c r="G9" s="90">
        <v>1</v>
      </c>
      <c r="H9" s="532" t="s">
        <v>482</v>
      </c>
      <c r="I9" s="71">
        <v>33</v>
      </c>
      <c r="J9" s="71">
        <v>6</v>
      </c>
      <c r="K9" s="71">
        <v>17</v>
      </c>
      <c r="L9" s="71">
        <v>72</v>
      </c>
      <c r="M9" s="71">
        <v>18</v>
      </c>
      <c r="N9" s="71">
        <v>44</v>
      </c>
      <c r="O9" s="72">
        <v>208</v>
      </c>
      <c r="P9" s="71">
        <v>74</v>
      </c>
      <c r="Q9" s="71">
        <v>178</v>
      </c>
      <c r="R9" s="90">
        <v>447</v>
      </c>
      <c r="S9" s="90">
        <v>90</v>
      </c>
      <c r="T9" s="90">
        <v>303</v>
      </c>
      <c r="U9" s="90">
        <v>1058</v>
      </c>
      <c r="V9" s="90">
        <v>345</v>
      </c>
      <c r="W9" s="90">
        <v>443</v>
      </c>
      <c r="X9" s="90">
        <v>1150</v>
      </c>
      <c r="Y9" s="90">
        <v>405</v>
      </c>
      <c r="Z9" s="71">
        <v>266</v>
      </c>
      <c r="AA9" s="71">
        <v>158</v>
      </c>
      <c r="AB9" s="71">
        <v>144</v>
      </c>
      <c r="AC9" s="71">
        <v>1414</v>
      </c>
      <c r="AD9" s="71">
        <v>1099</v>
      </c>
      <c r="AE9" s="71">
        <v>315</v>
      </c>
      <c r="AF9" s="73">
        <v>900</v>
      </c>
    </row>
    <row r="10" spans="1:32" s="67" customFormat="1" ht="10.5" customHeight="1">
      <c r="A10" s="78"/>
      <c r="B10" s="900"/>
      <c r="C10" s="531" t="s">
        <v>570</v>
      </c>
      <c r="D10" s="71">
        <v>11723</v>
      </c>
      <c r="E10" s="71">
        <v>8426</v>
      </c>
      <c r="F10" s="532" t="s">
        <v>482</v>
      </c>
      <c r="G10" s="532" t="s">
        <v>482</v>
      </c>
      <c r="H10" s="532" t="s">
        <v>482</v>
      </c>
      <c r="I10" s="71">
        <v>28</v>
      </c>
      <c r="J10" s="71">
        <v>17</v>
      </c>
      <c r="K10" s="71">
        <v>21</v>
      </c>
      <c r="L10" s="71">
        <v>79</v>
      </c>
      <c r="M10" s="71">
        <v>29</v>
      </c>
      <c r="N10" s="71">
        <v>65</v>
      </c>
      <c r="O10" s="72">
        <v>356</v>
      </c>
      <c r="P10" s="71">
        <v>122</v>
      </c>
      <c r="Q10" s="71">
        <v>221</v>
      </c>
      <c r="R10" s="90">
        <v>901</v>
      </c>
      <c r="S10" s="90">
        <v>136</v>
      </c>
      <c r="T10" s="90">
        <v>318</v>
      </c>
      <c r="U10" s="90">
        <v>779</v>
      </c>
      <c r="V10" s="90">
        <v>167</v>
      </c>
      <c r="W10" s="90">
        <v>550</v>
      </c>
      <c r="X10" s="90">
        <v>2947</v>
      </c>
      <c r="Y10" s="90">
        <v>190</v>
      </c>
      <c r="Z10" s="71">
        <v>556</v>
      </c>
      <c r="AA10" s="71">
        <v>423</v>
      </c>
      <c r="AB10" s="71">
        <v>521</v>
      </c>
      <c r="AC10" s="71">
        <v>1906</v>
      </c>
      <c r="AD10" s="71">
        <v>1696</v>
      </c>
      <c r="AE10" s="71">
        <v>210</v>
      </c>
      <c r="AF10" s="73">
        <v>1391</v>
      </c>
    </row>
    <row r="11" spans="1:32" s="67" customFormat="1" ht="2.25" customHeight="1">
      <c r="A11" s="170"/>
      <c r="B11" s="312"/>
      <c r="C11" s="312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3"/>
    </row>
    <row r="12" spans="1:32" s="67" customFormat="1" ht="10.5" customHeight="1">
      <c r="A12" s="844" t="s">
        <v>176</v>
      </c>
      <c r="B12" s="899" t="s">
        <v>571</v>
      </c>
      <c r="C12" s="531" t="s">
        <v>568</v>
      </c>
      <c r="D12" s="71">
        <v>10333</v>
      </c>
      <c r="E12" s="71">
        <v>7371</v>
      </c>
      <c r="F12" s="532" t="s">
        <v>482</v>
      </c>
      <c r="G12" s="90">
        <v>1</v>
      </c>
      <c r="H12" s="532" t="s">
        <v>482</v>
      </c>
      <c r="I12" s="71">
        <v>37</v>
      </c>
      <c r="J12" s="71">
        <v>13</v>
      </c>
      <c r="K12" s="71">
        <v>27</v>
      </c>
      <c r="L12" s="71">
        <v>87</v>
      </c>
      <c r="M12" s="71">
        <v>23</v>
      </c>
      <c r="N12" s="71">
        <v>60</v>
      </c>
      <c r="O12" s="72">
        <v>345</v>
      </c>
      <c r="P12" s="71">
        <v>100</v>
      </c>
      <c r="Q12" s="71">
        <v>220</v>
      </c>
      <c r="R12" s="90">
        <v>799</v>
      </c>
      <c r="S12" s="90">
        <v>137</v>
      </c>
      <c r="T12" s="90">
        <v>310</v>
      </c>
      <c r="U12" s="90">
        <v>895</v>
      </c>
      <c r="V12" s="90">
        <v>223</v>
      </c>
      <c r="W12" s="90">
        <v>509</v>
      </c>
      <c r="X12" s="90">
        <v>2141</v>
      </c>
      <c r="Y12" s="90">
        <v>313</v>
      </c>
      <c r="Z12" s="71">
        <v>469</v>
      </c>
      <c r="AA12" s="71">
        <v>319</v>
      </c>
      <c r="AB12" s="71">
        <v>343</v>
      </c>
      <c r="AC12" s="71">
        <v>1762</v>
      </c>
      <c r="AD12" s="71">
        <v>1499</v>
      </c>
      <c r="AE12" s="71">
        <v>263</v>
      </c>
      <c r="AF12" s="73">
        <v>1200</v>
      </c>
    </row>
    <row r="13" spans="1:32" s="67" customFormat="1" ht="10.5" customHeight="1">
      <c r="A13" s="845"/>
      <c r="B13" s="900"/>
      <c r="C13" s="531" t="s">
        <v>569</v>
      </c>
      <c r="D13" s="71">
        <v>4067</v>
      </c>
      <c r="E13" s="71">
        <v>2812</v>
      </c>
      <c r="F13" s="532" t="s">
        <v>482</v>
      </c>
      <c r="G13" s="90">
        <v>1</v>
      </c>
      <c r="H13" s="532" t="s">
        <v>482</v>
      </c>
      <c r="I13" s="71">
        <v>22</v>
      </c>
      <c r="J13" s="71">
        <v>3</v>
      </c>
      <c r="K13" s="71">
        <v>12</v>
      </c>
      <c r="L13" s="71">
        <v>44</v>
      </c>
      <c r="M13" s="71">
        <v>5</v>
      </c>
      <c r="N13" s="71">
        <v>23</v>
      </c>
      <c r="O13" s="72">
        <v>121</v>
      </c>
      <c r="P13" s="71">
        <v>30</v>
      </c>
      <c r="Q13" s="71">
        <v>87</v>
      </c>
      <c r="R13" s="90">
        <v>219</v>
      </c>
      <c r="S13" s="90">
        <v>44</v>
      </c>
      <c r="T13" s="90">
        <v>139</v>
      </c>
      <c r="U13" s="90">
        <v>525</v>
      </c>
      <c r="V13" s="90">
        <v>140</v>
      </c>
      <c r="W13" s="90">
        <v>226</v>
      </c>
      <c r="X13" s="90">
        <v>633</v>
      </c>
      <c r="Y13" s="90">
        <v>217</v>
      </c>
      <c r="Z13" s="71">
        <v>138</v>
      </c>
      <c r="AA13" s="71">
        <v>100</v>
      </c>
      <c r="AB13" s="71">
        <v>83</v>
      </c>
      <c r="AC13" s="71">
        <v>795</v>
      </c>
      <c r="AD13" s="71">
        <v>629</v>
      </c>
      <c r="AE13" s="71">
        <v>166</v>
      </c>
      <c r="AF13" s="73">
        <v>460</v>
      </c>
    </row>
    <row r="14" spans="1:32" s="67" customFormat="1" ht="10.5" customHeight="1">
      <c r="A14" s="845"/>
      <c r="B14" s="900"/>
      <c r="C14" s="531" t="s">
        <v>570</v>
      </c>
      <c r="D14" s="71">
        <v>6266</v>
      </c>
      <c r="E14" s="71">
        <v>4559</v>
      </c>
      <c r="F14" s="532" t="s">
        <v>482</v>
      </c>
      <c r="G14" s="532" t="s">
        <v>482</v>
      </c>
      <c r="H14" s="532" t="s">
        <v>482</v>
      </c>
      <c r="I14" s="71">
        <v>15</v>
      </c>
      <c r="J14" s="71">
        <v>10</v>
      </c>
      <c r="K14" s="71">
        <v>15</v>
      </c>
      <c r="L14" s="71">
        <v>43</v>
      </c>
      <c r="M14" s="71">
        <v>18</v>
      </c>
      <c r="N14" s="71">
        <v>37</v>
      </c>
      <c r="O14" s="72">
        <v>224</v>
      </c>
      <c r="P14" s="71">
        <v>70</v>
      </c>
      <c r="Q14" s="71">
        <v>133</v>
      </c>
      <c r="R14" s="90">
        <v>580</v>
      </c>
      <c r="S14" s="90">
        <v>93</v>
      </c>
      <c r="T14" s="90">
        <v>171</v>
      </c>
      <c r="U14" s="90">
        <v>370</v>
      </c>
      <c r="V14" s="90">
        <v>83</v>
      </c>
      <c r="W14" s="90">
        <v>283</v>
      </c>
      <c r="X14" s="90">
        <v>1508</v>
      </c>
      <c r="Y14" s="90">
        <v>96</v>
      </c>
      <c r="Z14" s="71">
        <v>331</v>
      </c>
      <c r="AA14" s="71">
        <v>219</v>
      </c>
      <c r="AB14" s="71">
        <v>260</v>
      </c>
      <c r="AC14" s="71">
        <v>967</v>
      </c>
      <c r="AD14" s="71">
        <v>870</v>
      </c>
      <c r="AE14" s="71">
        <v>97</v>
      </c>
      <c r="AF14" s="73">
        <v>740</v>
      </c>
    </row>
    <row r="15" spans="1:32" s="67" customFormat="1" ht="2.25" customHeight="1">
      <c r="A15" s="170"/>
      <c r="B15" s="312"/>
      <c r="C15" s="312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5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264"/>
    </row>
    <row r="16" spans="1:32" s="67" customFormat="1" ht="10.5" customHeight="1">
      <c r="A16" s="78"/>
      <c r="B16" s="899" t="s">
        <v>572</v>
      </c>
      <c r="C16" s="531" t="s">
        <v>568</v>
      </c>
      <c r="D16" s="71">
        <v>9164</v>
      </c>
      <c r="E16" s="71">
        <v>6515</v>
      </c>
      <c r="F16" s="532" t="s">
        <v>482</v>
      </c>
      <c r="G16" s="532" t="s">
        <v>482</v>
      </c>
      <c r="H16" s="532" t="s">
        <v>482</v>
      </c>
      <c r="I16" s="71">
        <v>24</v>
      </c>
      <c r="J16" s="71">
        <v>10</v>
      </c>
      <c r="K16" s="71">
        <v>11</v>
      </c>
      <c r="L16" s="71">
        <v>64</v>
      </c>
      <c r="M16" s="71">
        <v>24</v>
      </c>
      <c r="N16" s="71">
        <v>49</v>
      </c>
      <c r="O16" s="72">
        <v>219</v>
      </c>
      <c r="P16" s="71">
        <v>96</v>
      </c>
      <c r="Q16" s="71">
        <v>179</v>
      </c>
      <c r="R16" s="90">
        <v>549</v>
      </c>
      <c r="S16" s="90">
        <v>89</v>
      </c>
      <c r="T16" s="90">
        <v>311</v>
      </c>
      <c r="U16" s="90">
        <v>942</v>
      </c>
      <c r="V16" s="90">
        <v>289</v>
      </c>
      <c r="W16" s="90">
        <v>484</v>
      </c>
      <c r="X16" s="90">
        <v>1956</v>
      </c>
      <c r="Y16" s="90">
        <v>282</v>
      </c>
      <c r="Z16" s="71">
        <v>353</v>
      </c>
      <c r="AA16" s="71">
        <v>262</v>
      </c>
      <c r="AB16" s="71">
        <v>322</v>
      </c>
      <c r="AC16" s="71">
        <v>1558</v>
      </c>
      <c r="AD16" s="71">
        <v>1296</v>
      </c>
      <c r="AE16" s="71">
        <v>262</v>
      </c>
      <c r="AF16" s="73">
        <v>1091</v>
      </c>
    </row>
    <row r="17" spans="1:32" s="67" customFormat="1" ht="10.5" customHeight="1">
      <c r="A17" s="78"/>
      <c r="B17" s="900"/>
      <c r="C17" s="531" t="s">
        <v>569</v>
      </c>
      <c r="D17" s="71">
        <v>3707</v>
      </c>
      <c r="E17" s="71">
        <v>2648</v>
      </c>
      <c r="F17" s="532" t="s">
        <v>482</v>
      </c>
      <c r="G17" s="532" t="s">
        <v>482</v>
      </c>
      <c r="H17" s="532" t="s">
        <v>482</v>
      </c>
      <c r="I17" s="71">
        <v>11</v>
      </c>
      <c r="J17" s="71">
        <v>3</v>
      </c>
      <c r="K17" s="71">
        <v>5</v>
      </c>
      <c r="L17" s="71">
        <v>28</v>
      </c>
      <c r="M17" s="71">
        <v>13</v>
      </c>
      <c r="N17" s="71">
        <v>21</v>
      </c>
      <c r="O17" s="72">
        <v>87</v>
      </c>
      <c r="P17" s="71">
        <v>44</v>
      </c>
      <c r="Q17" s="71">
        <v>91</v>
      </c>
      <c r="R17" s="90">
        <v>228</v>
      </c>
      <c r="S17" s="90">
        <v>46</v>
      </c>
      <c r="T17" s="90">
        <v>164</v>
      </c>
      <c r="U17" s="90">
        <v>533</v>
      </c>
      <c r="V17" s="90">
        <v>205</v>
      </c>
      <c r="W17" s="90">
        <v>217</v>
      </c>
      <c r="X17" s="90">
        <v>517</v>
      </c>
      <c r="Y17" s="90">
        <v>188</v>
      </c>
      <c r="Z17" s="71">
        <v>128</v>
      </c>
      <c r="AA17" s="71">
        <v>58</v>
      </c>
      <c r="AB17" s="71">
        <v>61</v>
      </c>
      <c r="AC17" s="71">
        <v>619</v>
      </c>
      <c r="AD17" s="71">
        <v>470</v>
      </c>
      <c r="AE17" s="71">
        <v>149</v>
      </c>
      <c r="AF17" s="73">
        <v>440</v>
      </c>
    </row>
    <row r="18" spans="1:32" s="67" customFormat="1" ht="10.5" customHeight="1">
      <c r="A18" s="78"/>
      <c r="B18" s="900"/>
      <c r="C18" s="531" t="s">
        <v>570</v>
      </c>
      <c r="D18" s="71">
        <v>5457</v>
      </c>
      <c r="E18" s="71">
        <v>3867</v>
      </c>
      <c r="F18" s="532" t="s">
        <v>482</v>
      </c>
      <c r="G18" s="532" t="s">
        <v>482</v>
      </c>
      <c r="H18" s="532" t="s">
        <v>482</v>
      </c>
      <c r="I18" s="71">
        <v>13</v>
      </c>
      <c r="J18" s="71">
        <v>7</v>
      </c>
      <c r="K18" s="71">
        <v>6</v>
      </c>
      <c r="L18" s="71">
        <v>36</v>
      </c>
      <c r="M18" s="71">
        <v>11</v>
      </c>
      <c r="N18" s="71">
        <v>28</v>
      </c>
      <c r="O18" s="72">
        <v>132</v>
      </c>
      <c r="P18" s="71">
        <v>52</v>
      </c>
      <c r="Q18" s="71">
        <v>88</v>
      </c>
      <c r="R18" s="90">
        <v>321</v>
      </c>
      <c r="S18" s="90">
        <v>43</v>
      </c>
      <c r="T18" s="90">
        <v>147</v>
      </c>
      <c r="U18" s="90">
        <v>409</v>
      </c>
      <c r="V18" s="90">
        <v>84</v>
      </c>
      <c r="W18" s="90">
        <v>267</v>
      </c>
      <c r="X18" s="90">
        <v>1439</v>
      </c>
      <c r="Y18" s="90">
        <v>94</v>
      </c>
      <c r="Z18" s="71">
        <v>225</v>
      </c>
      <c r="AA18" s="71">
        <v>204</v>
      </c>
      <c r="AB18" s="71">
        <v>261</v>
      </c>
      <c r="AC18" s="71">
        <v>939</v>
      </c>
      <c r="AD18" s="71">
        <v>826</v>
      </c>
      <c r="AE18" s="71">
        <v>113</v>
      </c>
      <c r="AF18" s="73">
        <v>651</v>
      </c>
    </row>
    <row r="19" spans="1:32" s="67" customFormat="1" ht="3.75" customHeight="1">
      <c r="A19" s="170"/>
      <c r="B19" s="312"/>
      <c r="C19" s="312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3"/>
    </row>
    <row r="20" spans="1:32" s="67" customFormat="1" ht="10.5" customHeight="1">
      <c r="A20" s="78"/>
      <c r="B20" s="899" t="s">
        <v>567</v>
      </c>
      <c r="C20" s="531" t="s">
        <v>568</v>
      </c>
      <c r="D20" s="71">
        <v>21721</v>
      </c>
      <c r="E20" s="71">
        <v>15275</v>
      </c>
      <c r="F20" s="90">
        <v>3</v>
      </c>
      <c r="G20" s="90">
        <v>1</v>
      </c>
      <c r="H20" s="90">
        <v>14</v>
      </c>
      <c r="I20" s="71">
        <v>173</v>
      </c>
      <c r="J20" s="71">
        <v>85</v>
      </c>
      <c r="K20" s="71">
        <v>129</v>
      </c>
      <c r="L20" s="71">
        <v>209</v>
      </c>
      <c r="M20" s="71">
        <v>89</v>
      </c>
      <c r="N20" s="71">
        <v>264</v>
      </c>
      <c r="O20" s="72">
        <v>669</v>
      </c>
      <c r="P20" s="71">
        <v>343</v>
      </c>
      <c r="Q20" s="71">
        <v>408</v>
      </c>
      <c r="R20" s="90">
        <v>1265</v>
      </c>
      <c r="S20" s="90">
        <v>340</v>
      </c>
      <c r="T20" s="90">
        <v>690</v>
      </c>
      <c r="U20" s="90">
        <v>1876</v>
      </c>
      <c r="V20" s="90">
        <v>512</v>
      </c>
      <c r="W20" s="90">
        <v>1101</v>
      </c>
      <c r="X20" s="90">
        <v>4125</v>
      </c>
      <c r="Y20" s="90">
        <v>611</v>
      </c>
      <c r="Z20" s="71">
        <v>763</v>
      </c>
      <c r="AA20" s="71">
        <v>818</v>
      </c>
      <c r="AB20" s="71">
        <v>787</v>
      </c>
      <c r="AC20" s="71">
        <v>4194</v>
      </c>
      <c r="AD20" s="71">
        <v>3581</v>
      </c>
      <c r="AE20" s="71">
        <v>613</v>
      </c>
      <c r="AF20" s="73">
        <v>2252</v>
      </c>
    </row>
    <row r="21" spans="1:32" s="67" customFormat="1" ht="10.5" customHeight="1">
      <c r="A21" s="78"/>
      <c r="B21" s="900"/>
      <c r="C21" s="531" t="s">
        <v>569</v>
      </c>
      <c r="D21" s="71">
        <v>9034</v>
      </c>
      <c r="E21" s="71">
        <v>6196</v>
      </c>
      <c r="F21" s="90">
        <v>2</v>
      </c>
      <c r="G21" s="90">
        <v>1</v>
      </c>
      <c r="H21" s="90">
        <v>10</v>
      </c>
      <c r="I21" s="71">
        <v>90</v>
      </c>
      <c r="J21" s="71">
        <v>39</v>
      </c>
      <c r="K21" s="71">
        <v>80</v>
      </c>
      <c r="L21" s="71">
        <v>94</v>
      </c>
      <c r="M21" s="71">
        <v>31</v>
      </c>
      <c r="N21" s="71">
        <v>118</v>
      </c>
      <c r="O21" s="72">
        <v>297</v>
      </c>
      <c r="P21" s="71">
        <v>203</v>
      </c>
      <c r="Q21" s="71">
        <v>171</v>
      </c>
      <c r="R21" s="90">
        <v>408</v>
      </c>
      <c r="S21" s="90">
        <v>134</v>
      </c>
      <c r="T21" s="90">
        <v>309</v>
      </c>
      <c r="U21" s="90">
        <v>1013</v>
      </c>
      <c r="V21" s="90">
        <v>300</v>
      </c>
      <c r="W21" s="90">
        <v>473</v>
      </c>
      <c r="X21" s="90">
        <v>1061</v>
      </c>
      <c r="Y21" s="90">
        <v>352</v>
      </c>
      <c r="Z21" s="71">
        <v>462</v>
      </c>
      <c r="AA21" s="71">
        <v>326</v>
      </c>
      <c r="AB21" s="71">
        <v>222</v>
      </c>
      <c r="AC21" s="71">
        <v>1855</v>
      </c>
      <c r="AD21" s="71">
        <v>1560</v>
      </c>
      <c r="AE21" s="71">
        <v>295</v>
      </c>
      <c r="AF21" s="73">
        <v>983</v>
      </c>
    </row>
    <row r="22" spans="1:32" s="67" customFormat="1" ht="10.5" customHeight="1">
      <c r="A22" s="78"/>
      <c r="B22" s="900"/>
      <c r="C22" s="531" t="s">
        <v>570</v>
      </c>
      <c r="D22" s="71">
        <v>12687</v>
      </c>
      <c r="E22" s="71">
        <v>9079</v>
      </c>
      <c r="F22" s="90">
        <v>1</v>
      </c>
      <c r="G22" s="532" t="s">
        <v>482</v>
      </c>
      <c r="H22" s="90">
        <v>4</v>
      </c>
      <c r="I22" s="71">
        <v>83</v>
      </c>
      <c r="J22" s="71">
        <v>46</v>
      </c>
      <c r="K22" s="71">
        <v>49</v>
      </c>
      <c r="L22" s="71">
        <v>115</v>
      </c>
      <c r="M22" s="71">
        <v>58</v>
      </c>
      <c r="N22" s="71">
        <v>146</v>
      </c>
      <c r="O22" s="72">
        <v>372</v>
      </c>
      <c r="P22" s="71">
        <v>140</v>
      </c>
      <c r="Q22" s="71">
        <v>237</v>
      </c>
      <c r="R22" s="90">
        <v>857</v>
      </c>
      <c r="S22" s="90">
        <v>206</v>
      </c>
      <c r="T22" s="90">
        <v>381</v>
      </c>
      <c r="U22" s="90">
        <v>863</v>
      </c>
      <c r="V22" s="90">
        <v>212</v>
      </c>
      <c r="W22" s="90">
        <v>628</v>
      </c>
      <c r="X22" s="90">
        <v>3064</v>
      </c>
      <c r="Y22" s="90">
        <v>259</v>
      </c>
      <c r="Z22" s="71">
        <v>301</v>
      </c>
      <c r="AA22" s="71">
        <v>492</v>
      </c>
      <c r="AB22" s="71">
        <v>565</v>
      </c>
      <c r="AC22" s="71">
        <v>2339</v>
      </c>
      <c r="AD22" s="71">
        <v>2021</v>
      </c>
      <c r="AE22" s="71">
        <v>318</v>
      </c>
      <c r="AF22" s="73">
        <v>1269</v>
      </c>
    </row>
    <row r="23" spans="1:32" s="67" customFormat="1" ht="2.25" customHeight="1">
      <c r="A23" s="170"/>
      <c r="B23" s="312"/>
      <c r="C23" s="31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3"/>
    </row>
    <row r="24" spans="1:32" s="67" customFormat="1" ht="10.5" customHeight="1">
      <c r="A24" s="844" t="s">
        <v>573</v>
      </c>
      <c r="B24" s="899" t="s">
        <v>571</v>
      </c>
      <c r="C24" s="531" t="s">
        <v>568</v>
      </c>
      <c r="D24" s="71">
        <v>11595</v>
      </c>
      <c r="E24" s="71">
        <v>8414</v>
      </c>
      <c r="F24" s="90">
        <v>3</v>
      </c>
      <c r="G24" s="90">
        <v>1</v>
      </c>
      <c r="H24" s="90">
        <v>14</v>
      </c>
      <c r="I24" s="71">
        <v>103</v>
      </c>
      <c r="J24" s="71">
        <v>58</v>
      </c>
      <c r="K24" s="71">
        <v>78</v>
      </c>
      <c r="L24" s="71">
        <v>109</v>
      </c>
      <c r="M24" s="71">
        <v>55</v>
      </c>
      <c r="N24" s="71">
        <v>162</v>
      </c>
      <c r="O24" s="72">
        <v>396</v>
      </c>
      <c r="P24" s="71">
        <v>181</v>
      </c>
      <c r="Q24" s="71">
        <v>249</v>
      </c>
      <c r="R24" s="90">
        <v>809</v>
      </c>
      <c r="S24" s="90">
        <v>248</v>
      </c>
      <c r="T24" s="90">
        <v>393</v>
      </c>
      <c r="U24" s="90">
        <v>998</v>
      </c>
      <c r="V24" s="90">
        <v>349</v>
      </c>
      <c r="W24" s="90">
        <v>692</v>
      </c>
      <c r="X24" s="90">
        <v>1922</v>
      </c>
      <c r="Y24" s="90">
        <v>401</v>
      </c>
      <c r="Z24" s="71">
        <v>401</v>
      </c>
      <c r="AA24" s="71">
        <v>412</v>
      </c>
      <c r="AB24" s="71">
        <v>380</v>
      </c>
      <c r="AC24" s="71">
        <v>2138</v>
      </c>
      <c r="AD24" s="71">
        <v>1910</v>
      </c>
      <c r="AE24" s="71">
        <v>228</v>
      </c>
      <c r="AF24" s="73">
        <v>1043</v>
      </c>
    </row>
    <row r="25" spans="1:32" s="67" customFormat="1" ht="10.5" customHeight="1">
      <c r="A25" s="845"/>
      <c r="B25" s="900"/>
      <c r="C25" s="531" t="s">
        <v>569</v>
      </c>
      <c r="D25" s="71">
        <v>4907</v>
      </c>
      <c r="E25" s="71">
        <v>3472</v>
      </c>
      <c r="F25" s="90">
        <v>2</v>
      </c>
      <c r="G25" s="90">
        <v>1</v>
      </c>
      <c r="H25" s="90">
        <v>10</v>
      </c>
      <c r="I25" s="71">
        <v>53</v>
      </c>
      <c r="J25" s="71">
        <v>21</v>
      </c>
      <c r="K25" s="71">
        <v>40</v>
      </c>
      <c r="L25" s="71">
        <v>50</v>
      </c>
      <c r="M25" s="71">
        <v>12</v>
      </c>
      <c r="N25" s="71">
        <v>77</v>
      </c>
      <c r="O25" s="72">
        <v>180</v>
      </c>
      <c r="P25" s="71">
        <v>98</v>
      </c>
      <c r="Q25" s="71">
        <v>102</v>
      </c>
      <c r="R25" s="90">
        <v>237</v>
      </c>
      <c r="S25" s="90">
        <v>79</v>
      </c>
      <c r="T25" s="90">
        <v>175</v>
      </c>
      <c r="U25" s="90">
        <v>574</v>
      </c>
      <c r="V25" s="90">
        <v>217</v>
      </c>
      <c r="W25" s="90">
        <v>305</v>
      </c>
      <c r="X25" s="90">
        <v>481</v>
      </c>
      <c r="Y25" s="90">
        <v>203</v>
      </c>
      <c r="Z25" s="71">
        <v>286</v>
      </c>
      <c r="AA25" s="71">
        <v>172</v>
      </c>
      <c r="AB25" s="71">
        <v>97</v>
      </c>
      <c r="AC25" s="71">
        <v>922</v>
      </c>
      <c r="AD25" s="71">
        <v>785</v>
      </c>
      <c r="AE25" s="71">
        <v>137</v>
      </c>
      <c r="AF25" s="73">
        <v>513</v>
      </c>
    </row>
    <row r="26" spans="1:32" s="67" customFormat="1" ht="10.5" customHeight="1">
      <c r="A26" s="845"/>
      <c r="B26" s="900"/>
      <c r="C26" s="531" t="s">
        <v>570</v>
      </c>
      <c r="D26" s="71">
        <v>6688</v>
      </c>
      <c r="E26" s="71">
        <v>4942</v>
      </c>
      <c r="F26" s="90">
        <v>1</v>
      </c>
      <c r="G26" s="532" t="s">
        <v>482</v>
      </c>
      <c r="H26" s="90">
        <v>4</v>
      </c>
      <c r="I26" s="71">
        <v>50</v>
      </c>
      <c r="J26" s="71">
        <v>37</v>
      </c>
      <c r="K26" s="71">
        <v>38</v>
      </c>
      <c r="L26" s="71">
        <v>59</v>
      </c>
      <c r="M26" s="71">
        <v>43</v>
      </c>
      <c r="N26" s="71">
        <v>85</v>
      </c>
      <c r="O26" s="72">
        <v>216</v>
      </c>
      <c r="P26" s="71">
        <v>83</v>
      </c>
      <c r="Q26" s="71">
        <v>147</v>
      </c>
      <c r="R26" s="90">
        <v>572</v>
      </c>
      <c r="S26" s="90">
        <v>169</v>
      </c>
      <c r="T26" s="90">
        <v>218</v>
      </c>
      <c r="U26" s="90">
        <v>424</v>
      </c>
      <c r="V26" s="90">
        <v>132</v>
      </c>
      <c r="W26" s="90">
        <v>387</v>
      </c>
      <c r="X26" s="90">
        <v>1441</v>
      </c>
      <c r="Y26" s="90">
        <v>198</v>
      </c>
      <c r="Z26" s="71">
        <v>115</v>
      </c>
      <c r="AA26" s="71">
        <v>240</v>
      </c>
      <c r="AB26" s="71">
        <v>283</v>
      </c>
      <c r="AC26" s="71">
        <v>1216</v>
      </c>
      <c r="AD26" s="71">
        <v>1125</v>
      </c>
      <c r="AE26" s="71">
        <v>91</v>
      </c>
      <c r="AF26" s="73">
        <v>530</v>
      </c>
    </row>
    <row r="27" spans="1:32" s="67" customFormat="1" ht="2.25" customHeight="1">
      <c r="A27" s="313"/>
      <c r="B27" s="312"/>
      <c r="C27" s="312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5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264"/>
    </row>
    <row r="28" spans="1:32" s="67" customFormat="1" ht="10.5" customHeight="1">
      <c r="A28" s="78"/>
      <c r="B28" s="899" t="s">
        <v>572</v>
      </c>
      <c r="C28" s="531" t="s">
        <v>568</v>
      </c>
      <c r="D28" s="71">
        <v>10126</v>
      </c>
      <c r="E28" s="71">
        <v>6861</v>
      </c>
      <c r="F28" s="532" t="s">
        <v>482</v>
      </c>
      <c r="G28" s="532" t="s">
        <v>482</v>
      </c>
      <c r="H28" s="532" t="s">
        <v>482</v>
      </c>
      <c r="I28" s="71">
        <v>70</v>
      </c>
      <c r="J28" s="71">
        <v>27</v>
      </c>
      <c r="K28" s="71">
        <v>51</v>
      </c>
      <c r="L28" s="71">
        <v>100</v>
      </c>
      <c r="M28" s="71">
        <v>34</v>
      </c>
      <c r="N28" s="71">
        <v>102</v>
      </c>
      <c r="O28" s="72">
        <v>273</v>
      </c>
      <c r="P28" s="71">
        <v>162</v>
      </c>
      <c r="Q28" s="71">
        <v>159</v>
      </c>
      <c r="R28" s="90">
        <v>456</v>
      </c>
      <c r="S28" s="90">
        <v>92</v>
      </c>
      <c r="T28" s="90">
        <v>297</v>
      </c>
      <c r="U28" s="90">
        <v>878</v>
      </c>
      <c r="V28" s="90">
        <v>163</v>
      </c>
      <c r="W28" s="90">
        <v>409</v>
      </c>
      <c r="X28" s="90">
        <v>2203</v>
      </c>
      <c r="Y28" s="90">
        <v>210</v>
      </c>
      <c r="Z28" s="71">
        <v>362</v>
      </c>
      <c r="AA28" s="71">
        <v>406</v>
      </c>
      <c r="AB28" s="71">
        <v>407</v>
      </c>
      <c r="AC28" s="71">
        <v>2056</v>
      </c>
      <c r="AD28" s="71">
        <v>1671</v>
      </c>
      <c r="AE28" s="71">
        <v>385</v>
      </c>
      <c r="AF28" s="73">
        <v>1209</v>
      </c>
    </row>
    <row r="29" spans="1:32" s="67" customFormat="1" ht="10.5" customHeight="1">
      <c r="A29" s="78"/>
      <c r="B29" s="900"/>
      <c r="C29" s="531" t="s">
        <v>569</v>
      </c>
      <c r="D29" s="71">
        <v>4127</v>
      </c>
      <c r="E29" s="71">
        <v>2724</v>
      </c>
      <c r="F29" s="532" t="s">
        <v>482</v>
      </c>
      <c r="G29" s="532" t="s">
        <v>482</v>
      </c>
      <c r="H29" s="532" t="s">
        <v>482</v>
      </c>
      <c r="I29" s="71">
        <v>37</v>
      </c>
      <c r="J29" s="71">
        <v>18</v>
      </c>
      <c r="K29" s="71">
        <v>40</v>
      </c>
      <c r="L29" s="71">
        <v>44</v>
      </c>
      <c r="M29" s="71">
        <v>19</v>
      </c>
      <c r="N29" s="71">
        <v>41</v>
      </c>
      <c r="O29" s="72">
        <v>117</v>
      </c>
      <c r="P29" s="71">
        <v>105</v>
      </c>
      <c r="Q29" s="71">
        <v>69</v>
      </c>
      <c r="R29" s="90">
        <v>171</v>
      </c>
      <c r="S29" s="90">
        <v>55</v>
      </c>
      <c r="T29" s="90">
        <v>134</v>
      </c>
      <c r="U29" s="90">
        <v>439</v>
      </c>
      <c r="V29" s="90">
        <v>83</v>
      </c>
      <c r="W29" s="90">
        <v>168</v>
      </c>
      <c r="X29" s="90">
        <v>580</v>
      </c>
      <c r="Y29" s="90">
        <v>149</v>
      </c>
      <c r="Z29" s="71">
        <v>176</v>
      </c>
      <c r="AA29" s="71">
        <v>154</v>
      </c>
      <c r="AB29" s="71">
        <v>125</v>
      </c>
      <c r="AC29" s="71">
        <v>933</v>
      </c>
      <c r="AD29" s="71">
        <v>775</v>
      </c>
      <c r="AE29" s="71">
        <v>158</v>
      </c>
      <c r="AF29" s="73">
        <v>470</v>
      </c>
    </row>
    <row r="30" spans="1:32" s="67" customFormat="1" ht="10.5" customHeight="1">
      <c r="A30" s="78"/>
      <c r="B30" s="900"/>
      <c r="C30" s="531" t="s">
        <v>570</v>
      </c>
      <c r="D30" s="71">
        <v>5999</v>
      </c>
      <c r="E30" s="71">
        <v>4137</v>
      </c>
      <c r="F30" s="532" t="s">
        <v>482</v>
      </c>
      <c r="G30" s="532" t="s">
        <v>482</v>
      </c>
      <c r="H30" s="532" t="s">
        <v>482</v>
      </c>
      <c r="I30" s="71">
        <v>33</v>
      </c>
      <c r="J30" s="71">
        <v>9</v>
      </c>
      <c r="K30" s="71">
        <v>11</v>
      </c>
      <c r="L30" s="71">
        <v>56</v>
      </c>
      <c r="M30" s="71">
        <v>15</v>
      </c>
      <c r="N30" s="71">
        <v>61</v>
      </c>
      <c r="O30" s="72">
        <v>156</v>
      </c>
      <c r="P30" s="71">
        <v>57</v>
      </c>
      <c r="Q30" s="71">
        <v>90</v>
      </c>
      <c r="R30" s="90">
        <v>285</v>
      </c>
      <c r="S30" s="90">
        <v>37</v>
      </c>
      <c r="T30" s="90">
        <v>163</v>
      </c>
      <c r="U30" s="90">
        <v>439</v>
      </c>
      <c r="V30" s="90">
        <v>80</v>
      </c>
      <c r="W30" s="90">
        <v>241</v>
      </c>
      <c r="X30" s="90">
        <v>1623</v>
      </c>
      <c r="Y30" s="90">
        <v>61</v>
      </c>
      <c r="Z30" s="71">
        <v>186</v>
      </c>
      <c r="AA30" s="71">
        <v>252</v>
      </c>
      <c r="AB30" s="71">
        <v>282</v>
      </c>
      <c r="AC30" s="71">
        <v>1123</v>
      </c>
      <c r="AD30" s="71">
        <v>896</v>
      </c>
      <c r="AE30" s="71">
        <v>227</v>
      </c>
      <c r="AF30" s="73">
        <v>739</v>
      </c>
    </row>
    <row r="31" spans="1:32" s="67" customFormat="1" ht="3.75" customHeight="1">
      <c r="A31" s="313"/>
      <c r="B31" s="312"/>
      <c r="C31" s="312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1"/>
      <c r="R31" s="71"/>
      <c r="S31" s="71"/>
      <c r="T31" s="314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3"/>
    </row>
    <row r="32" spans="1:32" s="67" customFormat="1" ht="10.5" customHeight="1">
      <c r="A32" s="313"/>
      <c r="B32" s="899" t="s">
        <v>567</v>
      </c>
      <c r="C32" s="531" t="s">
        <v>568</v>
      </c>
      <c r="D32" s="71">
        <v>21899</v>
      </c>
      <c r="E32" s="71">
        <v>15541</v>
      </c>
      <c r="F32" s="90">
        <v>3</v>
      </c>
      <c r="G32" s="532" t="s">
        <v>482</v>
      </c>
      <c r="H32" s="90">
        <v>3</v>
      </c>
      <c r="I32" s="71">
        <v>108</v>
      </c>
      <c r="J32" s="71">
        <v>71</v>
      </c>
      <c r="K32" s="71">
        <v>92</v>
      </c>
      <c r="L32" s="71">
        <v>180</v>
      </c>
      <c r="M32" s="71">
        <v>101</v>
      </c>
      <c r="N32" s="71">
        <v>180</v>
      </c>
      <c r="O32" s="72">
        <v>663</v>
      </c>
      <c r="P32" s="71">
        <v>306</v>
      </c>
      <c r="Q32" s="71">
        <v>563</v>
      </c>
      <c r="R32" s="90">
        <v>1333</v>
      </c>
      <c r="S32" s="90">
        <v>447</v>
      </c>
      <c r="T32" s="71">
        <v>721</v>
      </c>
      <c r="U32" s="90">
        <v>1826</v>
      </c>
      <c r="V32" s="90">
        <v>592</v>
      </c>
      <c r="W32" s="90">
        <v>1121</v>
      </c>
      <c r="X32" s="90">
        <v>4136</v>
      </c>
      <c r="Y32" s="90">
        <v>687</v>
      </c>
      <c r="Z32" s="71">
        <v>807</v>
      </c>
      <c r="AA32" s="71">
        <v>921</v>
      </c>
      <c r="AB32" s="71">
        <v>680</v>
      </c>
      <c r="AC32" s="71">
        <v>4232</v>
      </c>
      <c r="AD32" s="71">
        <v>3705</v>
      </c>
      <c r="AE32" s="71">
        <v>527</v>
      </c>
      <c r="AF32" s="73">
        <v>2126</v>
      </c>
    </row>
    <row r="33" spans="1:32" s="67" customFormat="1" ht="10.5" customHeight="1">
      <c r="A33" s="313"/>
      <c r="B33" s="900"/>
      <c r="C33" s="531" t="s">
        <v>569</v>
      </c>
      <c r="D33" s="71">
        <v>9535</v>
      </c>
      <c r="E33" s="71">
        <v>6572</v>
      </c>
      <c r="F33" s="90">
        <v>3</v>
      </c>
      <c r="G33" s="532" t="s">
        <v>482</v>
      </c>
      <c r="H33" s="90">
        <v>3</v>
      </c>
      <c r="I33" s="71">
        <v>37</v>
      </c>
      <c r="J33" s="71">
        <v>18</v>
      </c>
      <c r="K33" s="71">
        <v>43</v>
      </c>
      <c r="L33" s="71">
        <v>91</v>
      </c>
      <c r="M33" s="71">
        <v>38</v>
      </c>
      <c r="N33" s="71">
        <v>68</v>
      </c>
      <c r="O33" s="72">
        <v>295</v>
      </c>
      <c r="P33" s="71">
        <v>144</v>
      </c>
      <c r="Q33" s="71">
        <v>295</v>
      </c>
      <c r="R33" s="90">
        <v>450</v>
      </c>
      <c r="S33" s="90">
        <v>196</v>
      </c>
      <c r="T33" s="90">
        <v>339</v>
      </c>
      <c r="U33" s="90">
        <v>1030</v>
      </c>
      <c r="V33" s="90">
        <v>396</v>
      </c>
      <c r="W33" s="90">
        <v>564</v>
      </c>
      <c r="X33" s="90">
        <v>1117</v>
      </c>
      <c r="Y33" s="90">
        <v>399</v>
      </c>
      <c r="Z33" s="71">
        <v>519</v>
      </c>
      <c r="AA33" s="71">
        <v>392</v>
      </c>
      <c r="AB33" s="71">
        <v>135</v>
      </c>
      <c r="AC33" s="71">
        <v>1947</v>
      </c>
      <c r="AD33" s="71">
        <v>1648</v>
      </c>
      <c r="AE33" s="71">
        <v>289</v>
      </c>
      <c r="AF33" s="73">
        <v>1016</v>
      </c>
    </row>
    <row r="34" spans="1:32" s="67" customFormat="1" ht="10.5" customHeight="1">
      <c r="A34" s="313"/>
      <c r="B34" s="900"/>
      <c r="C34" s="531" t="s">
        <v>570</v>
      </c>
      <c r="D34" s="71">
        <v>12364</v>
      </c>
      <c r="E34" s="71">
        <v>8969</v>
      </c>
      <c r="F34" s="532" t="s">
        <v>482</v>
      </c>
      <c r="G34" s="532" t="s">
        <v>482</v>
      </c>
      <c r="H34" s="532" t="s">
        <v>482</v>
      </c>
      <c r="I34" s="71">
        <v>71</v>
      </c>
      <c r="J34" s="71">
        <v>53</v>
      </c>
      <c r="K34" s="71">
        <v>49</v>
      </c>
      <c r="L34" s="71">
        <v>89</v>
      </c>
      <c r="M34" s="71">
        <v>63</v>
      </c>
      <c r="N34" s="71">
        <v>112</v>
      </c>
      <c r="O34" s="72">
        <v>368</v>
      </c>
      <c r="P34" s="71">
        <v>162</v>
      </c>
      <c r="Q34" s="71">
        <v>268</v>
      </c>
      <c r="R34" s="90">
        <v>883</v>
      </c>
      <c r="S34" s="90">
        <v>251</v>
      </c>
      <c r="T34" s="90">
        <v>382</v>
      </c>
      <c r="U34" s="90">
        <v>796</v>
      </c>
      <c r="V34" s="90">
        <v>196</v>
      </c>
      <c r="W34" s="90">
        <v>557</v>
      </c>
      <c r="X34" s="90">
        <v>3019</v>
      </c>
      <c r="Y34" s="90">
        <v>288</v>
      </c>
      <c r="Z34" s="71">
        <v>288</v>
      </c>
      <c r="AA34" s="71">
        <v>529</v>
      </c>
      <c r="AB34" s="71">
        <v>545</v>
      </c>
      <c r="AC34" s="71">
        <v>2285</v>
      </c>
      <c r="AD34" s="71">
        <v>2057</v>
      </c>
      <c r="AE34" s="71">
        <v>238</v>
      </c>
      <c r="AF34" s="73">
        <v>1110</v>
      </c>
    </row>
    <row r="35" spans="1:32" s="67" customFormat="1" ht="2.25" customHeight="1">
      <c r="A35" s="313"/>
      <c r="B35" s="312"/>
      <c r="C35" s="312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71"/>
      <c r="Q35" s="71"/>
      <c r="R35" s="71"/>
      <c r="S35" s="71"/>
      <c r="T35" s="90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3"/>
    </row>
    <row r="36" spans="1:32" s="67" customFormat="1" ht="10.5" customHeight="1">
      <c r="A36" s="844" t="s">
        <v>574</v>
      </c>
      <c r="B36" s="899" t="s">
        <v>571</v>
      </c>
      <c r="C36" s="531" t="s">
        <v>568</v>
      </c>
      <c r="D36" s="71">
        <v>11661</v>
      </c>
      <c r="E36" s="71">
        <v>8359</v>
      </c>
      <c r="F36" s="90">
        <v>3</v>
      </c>
      <c r="G36" s="532" t="s">
        <v>482</v>
      </c>
      <c r="H36" s="90">
        <v>3</v>
      </c>
      <c r="I36" s="71">
        <v>73</v>
      </c>
      <c r="J36" s="71">
        <v>54</v>
      </c>
      <c r="K36" s="71">
        <v>63</v>
      </c>
      <c r="L36" s="71">
        <v>122</v>
      </c>
      <c r="M36" s="71">
        <v>76</v>
      </c>
      <c r="N36" s="71">
        <v>108</v>
      </c>
      <c r="O36" s="72">
        <v>404</v>
      </c>
      <c r="P36" s="71">
        <v>176</v>
      </c>
      <c r="Q36" s="71">
        <v>367</v>
      </c>
      <c r="R36" s="90">
        <v>841</v>
      </c>
      <c r="S36" s="90">
        <v>247</v>
      </c>
      <c r="T36" s="71">
        <v>421</v>
      </c>
      <c r="U36" s="90">
        <v>840</v>
      </c>
      <c r="V36" s="90">
        <v>351</v>
      </c>
      <c r="W36" s="90">
        <v>619</v>
      </c>
      <c r="X36" s="90">
        <v>1909</v>
      </c>
      <c r="Y36" s="90">
        <v>420</v>
      </c>
      <c r="Z36" s="71">
        <v>526</v>
      </c>
      <c r="AA36" s="71">
        <v>404</v>
      </c>
      <c r="AB36" s="71">
        <v>332</v>
      </c>
      <c r="AC36" s="71">
        <v>2324</v>
      </c>
      <c r="AD36" s="71">
        <v>2088</v>
      </c>
      <c r="AE36" s="71">
        <v>236</v>
      </c>
      <c r="AF36" s="73">
        <v>978</v>
      </c>
    </row>
    <row r="37" spans="1:32" s="67" customFormat="1" ht="10.5" customHeight="1">
      <c r="A37" s="845"/>
      <c r="B37" s="900"/>
      <c r="C37" s="531" t="s">
        <v>569</v>
      </c>
      <c r="D37" s="71">
        <v>5114</v>
      </c>
      <c r="E37" s="71">
        <v>3548</v>
      </c>
      <c r="F37" s="90">
        <v>3</v>
      </c>
      <c r="G37" s="532" t="s">
        <v>482</v>
      </c>
      <c r="H37" s="90">
        <v>3</v>
      </c>
      <c r="I37" s="71">
        <v>29</v>
      </c>
      <c r="J37" s="71">
        <v>14</v>
      </c>
      <c r="K37" s="71">
        <v>26</v>
      </c>
      <c r="L37" s="71">
        <v>62</v>
      </c>
      <c r="M37" s="71">
        <v>25</v>
      </c>
      <c r="N37" s="71">
        <v>35</v>
      </c>
      <c r="O37" s="72">
        <v>185</v>
      </c>
      <c r="P37" s="71">
        <v>83</v>
      </c>
      <c r="Q37" s="71">
        <v>201</v>
      </c>
      <c r="R37" s="90">
        <v>255</v>
      </c>
      <c r="S37" s="90">
        <v>85</v>
      </c>
      <c r="T37" s="90">
        <v>186</v>
      </c>
      <c r="U37" s="90">
        <v>456</v>
      </c>
      <c r="V37" s="90">
        <v>257</v>
      </c>
      <c r="W37" s="90">
        <v>313</v>
      </c>
      <c r="X37" s="90">
        <v>515</v>
      </c>
      <c r="Y37" s="90">
        <v>233</v>
      </c>
      <c r="Z37" s="71">
        <v>324</v>
      </c>
      <c r="AA37" s="71">
        <v>186</v>
      </c>
      <c r="AB37" s="71">
        <v>72</v>
      </c>
      <c r="AC37" s="71">
        <v>997</v>
      </c>
      <c r="AD37" s="71">
        <v>858</v>
      </c>
      <c r="AE37" s="71">
        <v>139</v>
      </c>
      <c r="AF37" s="73">
        <v>569</v>
      </c>
    </row>
    <row r="38" spans="1:32" s="67" customFormat="1" ht="10.5" customHeight="1">
      <c r="A38" s="845"/>
      <c r="B38" s="900"/>
      <c r="C38" s="531" t="s">
        <v>570</v>
      </c>
      <c r="D38" s="71">
        <v>6547</v>
      </c>
      <c r="E38" s="71">
        <v>4811</v>
      </c>
      <c r="F38" s="532" t="s">
        <v>482</v>
      </c>
      <c r="G38" s="532" t="s">
        <v>482</v>
      </c>
      <c r="H38" s="532" t="s">
        <v>482</v>
      </c>
      <c r="I38" s="71">
        <v>44</v>
      </c>
      <c r="J38" s="71">
        <v>40</v>
      </c>
      <c r="K38" s="71">
        <v>37</v>
      </c>
      <c r="L38" s="71">
        <v>60</v>
      </c>
      <c r="M38" s="71">
        <v>51</v>
      </c>
      <c r="N38" s="71">
        <v>73</v>
      </c>
      <c r="O38" s="72">
        <v>219</v>
      </c>
      <c r="P38" s="71">
        <v>93</v>
      </c>
      <c r="Q38" s="71">
        <v>166</v>
      </c>
      <c r="R38" s="90">
        <v>586</v>
      </c>
      <c r="S38" s="90">
        <v>162</v>
      </c>
      <c r="T38" s="90">
        <v>235</v>
      </c>
      <c r="U38" s="90">
        <v>384</v>
      </c>
      <c r="V38" s="90">
        <v>94</v>
      </c>
      <c r="W38" s="90">
        <v>306</v>
      </c>
      <c r="X38" s="90">
        <v>1394</v>
      </c>
      <c r="Y38" s="90">
        <v>187</v>
      </c>
      <c r="Z38" s="71">
        <v>202</v>
      </c>
      <c r="AA38" s="71">
        <v>218</v>
      </c>
      <c r="AB38" s="71">
        <v>260</v>
      </c>
      <c r="AC38" s="71">
        <v>1327</v>
      </c>
      <c r="AD38" s="71">
        <v>1230</v>
      </c>
      <c r="AE38" s="71">
        <v>97</v>
      </c>
      <c r="AF38" s="73">
        <v>409</v>
      </c>
    </row>
    <row r="39" spans="1:32" s="67" customFormat="1" ht="2.25" customHeight="1">
      <c r="A39" s="313"/>
      <c r="B39" s="312"/>
      <c r="C39" s="312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5"/>
      <c r="P39" s="91"/>
      <c r="Q39" s="91"/>
      <c r="R39" s="91"/>
      <c r="S39" s="91"/>
      <c r="T39" s="90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264"/>
    </row>
    <row r="40" spans="1:32" s="67" customFormat="1" ht="10.5" customHeight="1">
      <c r="A40" s="78"/>
      <c r="B40" s="899" t="s">
        <v>572</v>
      </c>
      <c r="C40" s="531" t="s">
        <v>568</v>
      </c>
      <c r="D40" s="71">
        <v>10238</v>
      </c>
      <c r="E40" s="71">
        <v>7182</v>
      </c>
      <c r="F40" s="532" t="s">
        <v>482</v>
      </c>
      <c r="G40" s="532" t="s">
        <v>482</v>
      </c>
      <c r="H40" s="532" t="s">
        <v>482</v>
      </c>
      <c r="I40" s="71">
        <v>35</v>
      </c>
      <c r="J40" s="71">
        <v>17</v>
      </c>
      <c r="K40" s="71">
        <v>29</v>
      </c>
      <c r="L40" s="71">
        <v>58</v>
      </c>
      <c r="M40" s="71">
        <v>25</v>
      </c>
      <c r="N40" s="71">
        <v>72</v>
      </c>
      <c r="O40" s="72">
        <v>259</v>
      </c>
      <c r="P40" s="71">
        <v>130</v>
      </c>
      <c r="Q40" s="71">
        <v>196</v>
      </c>
      <c r="R40" s="90">
        <v>492</v>
      </c>
      <c r="S40" s="90">
        <v>200</v>
      </c>
      <c r="T40" s="91">
        <v>300</v>
      </c>
      <c r="U40" s="90">
        <v>986</v>
      </c>
      <c r="V40" s="90">
        <v>241</v>
      </c>
      <c r="W40" s="90">
        <v>502</v>
      </c>
      <c r="X40" s="90">
        <v>2227</v>
      </c>
      <c r="Y40" s="90">
        <v>267</v>
      </c>
      <c r="Z40" s="71">
        <v>281</v>
      </c>
      <c r="AA40" s="71">
        <v>517</v>
      </c>
      <c r="AB40" s="71">
        <v>348</v>
      </c>
      <c r="AC40" s="71">
        <v>1908</v>
      </c>
      <c r="AD40" s="71">
        <v>1617</v>
      </c>
      <c r="AE40" s="71">
        <v>291</v>
      </c>
      <c r="AF40" s="73">
        <v>1148</v>
      </c>
    </row>
    <row r="41" spans="1:32" s="67" customFormat="1" ht="10.5" customHeight="1">
      <c r="A41" s="78"/>
      <c r="B41" s="900"/>
      <c r="C41" s="531" t="s">
        <v>569</v>
      </c>
      <c r="D41" s="71">
        <v>4421</v>
      </c>
      <c r="E41" s="71">
        <v>3024</v>
      </c>
      <c r="F41" s="532" t="s">
        <v>482</v>
      </c>
      <c r="G41" s="532" t="s">
        <v>482</v>
      </c>
      <c r="H41" s="532" t="s">
        <v>482</v>
      </c>
      <c r="I41" s="71">
        <v>8</v>
      </c>
      <c r="J41" s="71">
        <v>4</v>
      </c>
      <c r="K41" s="71">
        <v>17</v>
      </c>
      <c r="L41" s="71">
        <v>29</v>
      </c>
      <c r="M41" s="71">
        <v>13</v>
      </c>
      <c r="N41" s="71">
        <v>33</v>
      </c>
      <c r="O41" s="72">
        <v>110</v>
      </c>
      <c r="P41" s="71">
        <v>61</v>
      </c>
      <c r="Q41" s="71">
        <v>94</v>
      </c>
      <c r="R41" s="90">
        <v>195</v>
      </c>
      <c r="S41" s="90">
        <v>111</v>
      </c>
      <c r="T41" s="90">
        <v>153</v>
      </c>
      <c r="U41" s="90">
        <v>574</v>
      </c>
      <c r="V41" s="90">
        <v>139</v>
      </c>
      <c r="W41" s="90">
        <v>251</v>
      </c>
      <c r="X41" s="90">
        <v>602</v>
      </c>
      <c r="Y41" s="90">
        <v>166</v>
      </c>
      <c r="Z41" s="71">
        <v>195</v>
      </c>
      <c r="AA41" s="71">
        <v>206</v>
      </c>
      <c r="AB41" s="71">
        <v>63</v>
      </c>
      <c r="AC41" s="71">
        <v>950</v>
      </c>
      <c r="AD41" s="71">
        <v>790</v>
      </c>
      <c r="AE41" s="71">
        <v>150</v>
      </c>
      <c r="AF41" s="73">
        <v>447</v>
      </c>
    </row>
    <row r="42" spans="1:32" s="67" customFormat="1" ht="10.5" customHeight="1">
      <c r="A42" s="78"/>
      <c r="B42" s="900"/>
      <c r="C42" s="531" t="s">
        <v>570</v>
      </c>
      <c r="D42" s="71">
        <v>5817</v>
      </c>
      <c r="E42" s="71">
        <v>4158</v>
      </c>
      <c r="F42" s="532" t="s">
        <v>482</v>
      </c>
      <c r="G42" s="532" t="s">
        <v>482</v>
      </c>
      <c r="H42" s="532" t="s">
        <v>482</v>
      </c>
      <c r="I42" s="71">
        <v>27</v>
      </c>
      <c r="J42" s="71">
        <v>13</v>
      </c>
      <c r="K42" s="71">
        <v>12</v>
      </c>
      <c r="L42" s="71">
        <v>29</v>
      </c>
      <c r="M42" s="71">
        <v>12</v>
      </c>
      <c r="N42" s="71">
        <v>39</v>
      </c>
      <c r="O42" s="72">
        <v>149</v>
      </c>
      <c r="P42" s="71">
        <v>69</v>
      </c>
      <c r="Q42" s="71">
        <v>102</v>
      </c>
      <c r="R42" s="90">
        <v>297</v>
      </c>
      <c r="S42" s="90">
        <v>89</v>
      </c>
      <c r="T42" s="90">
        <v>147</v>
      </c>
      <c r="U42" s="90">
        <v>412</v>
      </c>
      <c r="V42" s="90">
        <v>102</v>
      </c>
      <c r="W42" s="90">
        <v>251</v>
      </c>
      <c r="X42" s="90">
        <v>1625</v>
      </c>
      <c r="Y42" s="90">
        <v>101</v>
      </c>
      <c r="Z42" s="71">
        <v>86</v>
      </c>
      <c r="AA42" s="71">
        <v>311</v>
      </c>
      <c r="AB42" s="71">
        <v>285</v>
      </c>
      <c r="AC42" s="71">
        <v>958</v>
      </c>
      <c r="AD42" s="71">
        <v>827</v>
      </c>
      <c r="AE42" s="71">
        <v>141</v>
      </c>
      <c r="AF42" s="73">
        <v>701</v>
      </c>
    </row>
    <row r="43" spans="1:32" s="67" customFormat="1" ht="3.75" customHeight="1">
      <c r="A43" s="313"/>
      <c r="B43" s="312"/>
      <c r="C43" s="312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3"/>
    </row>
    <row r="44" spans="1:32" s="67" customFormat="1" ht="10.5" customHeight="1">
      <c r="A44" s="313"/>
      <c r="B44" s="899" t="s">
        <v>567</v>
      </c>
      <c r="C44" s="531" t="s">
        <v>568</v>
      </c>
      <c r="D44" s="71">
        <v>24075</v>
      </c>
      <c r="E44" s="71">
        <v>17284</v>
      </c>
      <c r="F44" s="90">
        <v>6</v>
      </c>
      <c r="G44" s="90">
        <v>4</v>
      </c>
      <c r="H44" s="90">
        <v>11</v>
      </c>
      <c r="I44" s="71">
        <v>149</v>
      </c>
      <c r="J44" s="71">
        <v>63</v>
      </c>
      <c r="K44" s="71">
        <v>119</v>
      </c>
      <c r="L44" s="71">
        <v>263</v>
      </c>
      <c r="M44" s="71">
        <v>111</v>
      </c>
      <c r="N44" s="71">
        <v>179</v>
      </c>
      <c r="O44" s="72">
        <v>614</v>
      </c>
      <c r="P44" s="71">
        <v>194</v>
      </c>
      <c r="Q44" s="71">
        <v>398</v>
      </c>
      <c r="R44" s="90">
        <v>1200</v>
      </c>
      <c r="S44" s="90">
        <v>265</v>
      </c>
      <c r="T44" s="90">
        <v>700</v>
      </c>
      <c r="U44" s="90">
        <v>2773</v>
      </c>
      <c r="V44" s="90">
        <v>619</v>
      </c>
      <c r="W44" s="90">
        <v>1307</v>
      </c>
      <c r="X44" s="90">
        <v>2863</v>
      </c>
      <c r="Y44" s="90">
        <v>851</v>
      </c>
      <c r="Z44" s="71">
        <v>1419</v>
      </c>
      <c r="AA44" s="71">
        <v>1488</v>
      </c>
      <c r="AB44" s="71">
        <v>1688</v>
      </c>
      <c r="AC44" s="71">
        <v>4171</v>
      </c>
      <c r="AD44" s="71">
        <v>3713</v>
      </c>
      <c r="AE44" s="71">
        <v>458</v>
      </c>
      <c r="AF44" s="73">
        <v>2620</v>
      </c>
    </row>
    <row r="45" spans="1:32" s="67" customFormat="1" ht="10.5" customHeight="1">
      <c r="A45" s="313"/>
      <c r="B45" s="900"/>
      <c r="C45" s="531" t="s">
        <v>569</v>
      </c>
      <c r="D45" s="71">
        <v>11469</v>
      </c>
      <c r="E45" s="71">
        <v>8182</v>
      </c>
      <c r="F45" s="90">
        <v>6</v>
      </c>
      <c r="G45" s="90">
        <v>3</v>
      </c>
      <c r="H45" s="90">
        <v>8</v>
      </c>
      <c r="I45" s="71">
        <v>68</v>
      </c>
      <c r="J45" s="71">
        <v>26</v>
      </c>
      <c r="K45" s="71">
        <v>64</v>
      </c>
      <c r="L45" s="71">
        <v>135</v>
      </c>
      <c r="M45" s="71">
        <v>40</v>
      </c>
      <c r="N45" s="71">
        <v>96</v>
      </c>
      <c r="O45" s="72">
        <v>277</v>
      </c>
      <c r="P45" s="71">
        <v>119</v>
      </c>
      <c r="Q45" s="71">
        <v>223</v>
      </c>
      <c r="R45" s="90">
        <v>417</v>
      </c>
      <c r="S45" s="90">
        <v>150</v>
      </c>
      <c r="T45" s="90">
        <v>273</v>
      </c>
      <c r="U45" s="90">
        <v>907</v>
      </c>
      <c r="V45" s="90">
        <v>394</v>
      </c>
      <c r="W45" s="90">
        <v>648</v>
      </c>
      <c r="X45" s="90">
        <v>1124</v>
      </c>
      <c r="Y45" s="90">
        <v>394</v>
      </c>
      <c r="Z45" s="71">
        <v>595</v>
      </c>
      <c r="AA45" s="71">
        <v>1120</v>
      </c>
      <c r="AB45" s="71">
        <v>1095</v>
      </c>
      <c r="AC45" s="71">
        <v>2003</v>
      </c>
      <c r="AD45" s="71">
        <v>1732</v>
      </c>
      <c r="AE45" s="71">
        <v>271</v>
      </c>
      <c r="AF45" s="73">
        <v>1284</v>
      </c>
    </row>
    <row r="46" spans="1:32" s="67" customFormat="1" ht="10.5" customHeight="1">
      <c r="A46" s="313"/>
      <c r="B46" s="900"/>
      <c r="C46" s="531" t="s">
        <v>570</v>
      </c>
      <c r="D46" s="71">
        <v>12606</v>
      </c>
      <c r="E46" s="71">
        <v>9102</v>
      </c>
      <c r="F46" s="532" t="s">
        <v>482</v>
      </c>
      <c r="G46" s="90">
        <v>1</v>
      </c>
      <c r="H46" s="90">
        <v>3</v>
      </c>
      <c r="I46" s="71">
        <v>81</v>
      </c>
      <c r="J46" s="71">
        <v>37</v>
      </c>
      <c r="K46" s="71">
        <v>55</v>
      </c>
      <c r="L46" s="71">
        <v>128</v>
      </c>
      <c r="M46" s="71">
        <v>71</v>
      </c>
      <c r="N46" s="71">
        <v>83</v>
      </c>
      <c r="O46" s="72">
        <v>337</v>
      </c>
      <c r="P46" s="71">
        <v>75</v>
      </c>
      <c r="Q46" s="71">
        <v>175</v>
      </c>
      <c r="R46" s="90">
        <v>783</v>
      </c>
      <c r="S46" s="90">
        <v>115</v>
      </c>
      <c r="T46" s="90">
        <v>427</v>
      </c>
      <c r="U46" s="90">
        <v>1866</v>
      </c>
      <c r="V46" s="90">
        <v>225</v>
      </c>
      <c r="W46" s="90">
        <v>659</v>
      </c>
      <c r="X46" s="90">
        <v>1739</v>
      </c>
      <c r="Y46" s="90">
        <v>457</v>
      </c>
      <c r="Z46" s="71">
        <v>824</v>
      </c>
      <c r="AA46" s="71">
        <v>368</v>
      </c>
      <c r="AB46" s="71">
        <v>593</v>
      </c>
      <c r="AC46" s="71">
        <v>2168</v>
      </c>
      <c r="AD46" s="71">
        <v>1981</v>
      </c>
      <c r="AE46" s="71">
        <v>187</v>
      </c>
      <c r="AF46" s="73">
        <v>1336</v>
      </c>
    </row>
    <row r="47" spans="1:32" s="67" customFormat="1" ht="2.25" customHeight="1">
      <c r="A47" s="313"/>
      <c r="B47" s="312"/>
      <c r="C47" s="312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3"/>
    </row>
    <row r="48" spans="1:32" s="67" customFormat="1" ht="10.5" customHeight="1">
      <c r="A48" s="844" t="s">
        <v>575</v>
      </c>
      <c r="B48" s="899" t="s">
        <v>571</v>
      </c>
      <c r="C48" s="531" t="s">
        <v>568</v>
      </c>
      <c r="D48" s="71">
        <v>12872</v>
      </c>
      <c r="E48" s="71">
        <v>9308</v>
      </c>
      <c r="F48" s="90">
        <v>6</v>
      </c>
      <c r="G48" s="90">
        <v>4</v>
      </c>
      <c r="H48" s="90">
        <v>9</v>
      </c>
      <c r="I48" s="71">
        <v>111</v>
      </c>
      <c r="J48" s="71">
        <v>44</v>
      </c>
      <c r="K48" s="71">
        <v>68</v>
      </c>
      <c r="L48" s="71">
        <v>183</v>
      </c>
      <c r="M48" s="71">
        <v>57</v>
      </c>
      <c r="N48" s="71">
        <v>100</v>
      </c>
      <c r="O48" s="72">
        <v>366</v>
      </c>
      <c r="P48" s="71">
        <v>94</v>
      </c>
      <c r="Q48" s="71">
        <v>219</v>
      </c>
      <c r="R48" s="90">
        <v>745</v>
      </c>
      <c r="S48" s="90">
        <v>151</v>
      </c>
      <c r="T48" s="90">
        <v>415</v>
      </c>
      <c r="U48" s="90">
        <v>1410</v>
      </c>
      <c r="V48" s="90">
        <v>324</v>
      </c>
      <c r="W48" s="90">
        <v>651</v>
      </c>
      <c r="X48" s="90">
        <v>1489</v>
      </c>
      <c r="Y48" s="90">
        <v>419</v>
      </c>
      <c r="Z48" s="71">
        <v>721</v>
      </c>
      <c r="AA48" s="71">
        <v>844</v>
      </c>
      <c r="AB48" s="71">
        <v>878</v>
      </c>
      <c r="AC48" s="71">
        <v>2126</v>
      </c>
      <c r="AD48" s="71">
        <v>1926</v>
      </c>
      <c r="AE48" s="71">
        <v>200</v>
      </c>
      <c r="AF48" s="73">
        <v>1438</v>
      </c>
    </row>
    <row r="49" spans="1:32" s="67" customFormat="1" ht="10.5" customHeight="1">
      <c r="A49" s="845"/>
      <c r="B49" s="900"/>
      <c r="C49" s="531" t="s">
        <v>569</v>
      </c>
      <c r="D49" s="71">
        <v>6158</v>
      </c>
      <c r="E49" s="71">
        <v>4382</v>
      </c>
      <c r="F49" s="90">
        <v>6</v>
      </c>
      <c r="G49" s="90">
        <v>3</v>
      </c>
      <c r="H49" s="90">
        <v>7</v>
      </c>
      <c r="I49" s="71">
        <v>45</v>
      </c>
      <c r="J49" s="71">
        <v>18</v>
      </c>
      <c r="K49" s="71">
        <v>35</v>
      </c>
      <c r="L49" s="71">
        <v>91</v>
      </c>
      <c r="M49" s="71">
        <v>24</v>
      </c>
      <c r="N49" s="90">
        <v>50</v>
      </c>
      <c r="O49" s="72">
        <v>165</v>
      </c>
      <c r="P49" s="71">
        <v>57</v>
      </c>
      <c r="Q49" s="71">
        <v>120</v>
      </c>
      <c r="R49" s="90">
        <v>241</v>
      </c>
      <c r="S49" s="90">
        <v>80</v>
      </c>
      <c r="T49" s="90">
        <v>145</v>
      </c>
      <c r="U49" s="90">
        <v>387</v>
      </c>
      <c r="V49" s="90">
        <v>242</v>
      </c>
      <c r="W49" s="90">
        <v>373</v>
      </c>
      <c r="X49" s="90">
        <v>524</v>
      </c>
      <c r="Y49" s="90">
        <v>211</v>
      </c>
      <c r="Z49" s="71">
        <v>327</v>
      </c>
      <c r="AA49" s="71">
        <v>608</v>
      </c>
      <c r="AB49" s="71">
        <v>623</v>
      </c>
      <c r="AC49" s="71">
        <v>1035</v>
      </c>
      <c r="AD49" s="71">
        <v>908</v>
      </c>
      <c r="AE49" s="71">
        <v>127</v>
      </c>
      <c r="AF49" s="73">
        <v>741</v>
      </c>
    </row>
    <row r="50" spans="1:32" s="67" customFormat="1" ht="10.5" customHeight="1">
      <c r="A50" s="845"/>
      <c r="B50" s="900"/>
      <c r="C50" s="531" t="s">
        <v>570</v>
      </c>
      <c r="D50" s="71">
        <v>6714</v>
      </c>
      <c r="E50" s="71">
        <v>4926</v>
      </c>
      <c r="F50" s="532" t="s">
        <v>482</v>
      </c>
      <c r="G50" s="90">
        <v>1</v>
      </c>
      <c r="H50" s="90">
        <v>2</v>
      </c>
      <c r="I50" s="71">
        <v>66</v>
      </c>
      <c r="J50" s="71">
        <v>26</v>
      </c>
      <c r="K50" s="71">
        <v>33</v>
      </c>
      <c r="L50" s="71">
        <v>92</v>
      </c>
      <c r="M50" s="71">
        <v>33</v>
      </c>
      <c r="N50" s="71">
        <v>50</v>
      </c>
      <c r="O50" s="72">
        <v>201</v>
      </c>
      <c r="P50" s="71">
        <v>37</v>
      </c>
      <c r="Q50" s="71">
        <v>99</v>
      </c>
      <c r="R50" s="90">
        <v>504</v>
      </c>
      <c r="S50" s="90">
        <v>71</v>
      </c>
      <c r="T50" s="90">
        <v>270</v>
      </c>
      <c r="U50" s="90">
        <v>1023</v>
      </c>
      <c r="V50" s="90">
        <v>82</v>
      </c>
      <c r="W50" s="90">
        <v>278</v>
      </c>
      <c r="X50" s="90">
        <v>965</v>
      </c>
      <c r="Y50" s="90">
        <v>208</v>
      </c>
      <c r="Z50" s="71">
        <v>394</v>
      </c>
      <c r="AA50" s="71">
        <v>236</v>
      </c>
      <c r="AB50" s="71">
        <v>255</v>
      </c>
      <c r="AC50" s="71">
        <v>1091</v>
      </c>
      <c r="AD50" s="71">
        <v>1018</v>
      </c>
      <c r="AE50" s="71">
        <v>73</v>
      </c>
      <c r="AF50" s="73">
        <v>697</v>
      </c>
    </row>
    <row r="51" spans="1:32" s="67" customFormat="1" ht="2.25" customHeight="1">
      <c r="A51" s="313"/>
      <c r="B51" s="312"/>
      <c r="C51" s="312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5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264"/>
    </row>
    <row r="52" spans="1:32" s="67" customFormat="1" ht="10.5" customHeight="1">
      <c r="A52" s="78"/>
      <c r="B52" s="899" t="s">
        <v>572</v>
      </c>
      <c r="C52" s="531" t="s">
        <v>568</v>
      </c>
      <c r="D52" s="71">
        <v>11203</v>
      </c>
      <c r="E52" s="71">
        <v>7976</v>
      </c>
      <c r="F52" s="532" t="s">
        <v>482</v>
      </c>
      <c r="G52" s="532" t="s">
        <v>482</v>
      </c>
      <c r="H52" s="90">
        <v>2</v>
      </c>
      <c r="I52" s="71">
        <v>38</v>
      </c>
      <c r="J52" s="71">
        <v>19</v>
      </c>
      <c r="K52" s="71">
        <v>51</v>
      </c>
      <c r="L52" s="71">
        <v>80</v>
      </c>
      <c r="M52" s="71">
        <v>54</v>
      </c>
      <c r="N52" s="71">
        <v>79</v>
      </c>
      <c r="O52" s="72">
        <v>248</v>
      </c>
      <c r="P52" s="71">
        <v>100</v>
      </c>
      <c r="Q52" s="71">
        <v>179</v>
      </c>
      <c r="R52" s="90">
        <v>455</v>
      </c>
      <c r="S52" s="90">
        <v>114</v>
      </c>
      <c r="T52" s="90">
        <v>285</v>
      </c>
      <c r="U52" s="90">
        <v>1363</v>
      </c>
      <c r="V52" s="90">
        <v>295</v>
      </c>
      <c r="W52" s="90">
        <v>656</v>
      </c>
      <c r="X52" s="90">
        <v>1374</v>
      </c>
      <c r="Y52" s="90">
        <v>432</v>
      </c>
      <c r="Z52" s="71">
        <v>698</v>
      </c>
      <c r="AA52" s="71">
        <v>644</v>
      </c>
      <c r="AB52" s="71">
        <v>810</v>
      </c>
      <c r="AC52" s="71">
        <v>2045</v>
      </c>
      <c r="AD52" s="71">
        <v>1787</v>
      </c>
      <c r="AE52" s="71">
        <v>258</v>
      </c>
      <c r="AF52" s="73">
        <v>1182</v>
      </c>
    </row>
    <row r="53" spans="1:32" s="67" customFormat="1" ht="10.5" customHeight="1">
      <c r="A53" s="78"/>
      <c r="B53" s="900"/>
      <c r="C53" s="531" t="s">
        <v>569</v>
      </c>
      <c r="D53" s="71">
        <v>5311</v>
      </c>
      <c r="E53" s="71">
        <v>3800</v>
      </c>
      <c r="F53" s="532" t="s">
        <v>482</v>
      </c>
      <c r="G53" s="532" t="s">
        <v>482</v>
      </c>
      <c r="H53" s="90">
        <v>1</v>
      </c>
      <c r="I53" s="71">
        <v>23</v>
      </c>
      <c r="J53" s="71">
        <v>8</v>
      </c>
      <c r="K53" s="71">
        <v>29</v>
      </c>
      <c r="L53" s="71">
        <v>44</v>
      </c>
      <c r="M53" s="71">
        <v>16</v>
      </c>
      <c r="N53" s="71">
        <v>46</v>
      </c>
      <c r="O53" s="72">
        <v>112</v>
      </c>
      <c r="P53" s="71">
        <v>62</v>
      </c>
      <c r="Q53" s="71">
        <v>103</v>
      </c>
      <c r="R53" s="90">
        <v>176</v>
      </c>
      <c r="S53" s="90">
        <v>70</v>
      </c>
      <c r="T53" s="90">
        <v>128</v>
      </c>
      <c r="U53" s="90">
        <v>520</v>
      </c>
      <c r="V53" s="90">
        <v>152</v>
      </c>
      <c r="W53" s="90">
        <v>275</v>
      </c>
      <c r="X53" s="90">
        <v>600</v>
      </c>
      <c r="Y53" s="90">
        <v>183</v>
      </c>
      <c r="Z53" s="71">
        <v>268</v>
      </c>
      <c r="AA53" s="71">
        <v>512</v>
      </c>
      <c r="AB53" s="71">
        <v>472</v>
      </c>
      <c r="AC53" s="71">
        <v>968</v>
      </c>
      <c r="AD53" s="71">
        <v>824</v>
      </c>
      <c r="AE53" s="71">
        <v>144</v>
      </c>
      <c r="AF53" s="73">
        <v>543</v>
      </c>
    </row>
    <row r="54" spans="1:32" s="67" customFormat="1" ht="10.5" customHeight="1">
      <c r="A54" s="78"/>
      <c r="B54" s="900"/>
      <c r="C54" s="531" t="s">
        <v>570</v>
      </c>
      <c r="D54" s="71">
        <v>5892</v>
      </c>
      <c r="E54" s="71">
        <v>4176</v>
      </c>
      <c r="F54" s="532" t="s">
        <v>482</v>
      </c>
      <c r="G54" s="532" t="s">
        <v>482</v>
      </c>
      <c r="H54" s="90">
        <v>1</v>
      </c>
      <c r="I54" s="71">
        <v>15</v>
      </c>
      <c r="J54" s="71">
        <v>11</v>
      </c>
      <c r="K54" s="71">
        <v>22</v>
      </c>
      <c r="L54" s="71">
        <v>36</v>
      </c>
      <c r="M54" s="71">
        <v>38</v>
      </c>
      <c r="N54" s="71">
        <v>33</v>
      </c>
      <c r="O54" s="72">
        <v>136</v>
      </c>
      <c r="P54" s="71">
        <v>38</v>
      </c>
      <c r="Q54" s="71">
        <v>73</v>
      </c>
      <c r="R54" s="90">
        <v>279</v>
      </c>
      <c r="S54" s="90">
        <v>44</v>
      </c>
      <c r="T54" s="90">
        <v>157</v>
      </c>
      <c r="U54" s="90">
        <v>843</v>
      </c>
      <c r="V54" s="90">
        <v>143</v>
      </c>
      <c r="W54" s="90">
        <v>381</v>
      </c>
      <c r="X54" s="90">
        <v>774</v>
      </c>
      <c r="Y54" s="90">
        <v>249</v>
      </c>
      <c r="Z54" s="71">
        <v>430</v>
      </c>
      <c r="AA54" s="71">
        <v>132</v>
      </c>
      <c r="AB54" s="71">
        <v>338</v>
      </c>
      <c r="AC54" s="71">
        <v>1077</v>
      </c>
      <c r="AD54" s="71">
        <v>963</v>
      </c>
      <c r="AE54" s="71">
        <v>114</v>
      </c>
      <c r="AF54" s="73">
        <v>639</v>
      </c>
    </row>
    <row r="55" spans="1:32" s="67" customFormat="1" ht="3.75" customHeight="1">
      <c r="A55" s="313"/>
      <c r="B55" s="312"/>
      <c r="C55" s="312"/>
      <c r="D55" s="71"/>
      <c r="E55" s="71"/>
      <c r="F55" s="90"/>
      <c r="G55" s="90"/>
      <c r="H55" s="90"/>
      <c r="I55" s="71"/>
      <c r="J55" s="71"/>
      <c r="K55" s="71"/>
      <c r="L55" s="71"/>
      <c r="M55" s="71"/>
      <c r="N55" s="71"/>
      <c r="O55" s="72"/>
      <c r="P55" s="71"/>
      <c r="Q55" s="71"/>
      <c r="R55" s="90"/>
      <c r="S55" s="90"/>
      <c r="T55" s="90"/>
      <c r="U55" s="90"/>
      <c r="V55" s="90"/>
      <c r="W55" s="90"/>
      <c r="X55" s="90"/>
      <c r="Y55" s="90"/>
      <c r="Z55" s="71"/>
      <c r="AA55" s="71"/>
      <c r="AB55" s="71"/>
      <c r="AC55" s="71"/>
      <c r="AD55" s="71"/>
      <c r="AE55" s="71"/>
      <c r="AF55" s="73"/>
    </row>
    <row r="56" spans="1:32" s="67" customFormat="1" ht="10.5" customHeight="1">
      <c r="A56" s="313"/>
      <c r="B56" s="899" t="s">
        <v>567</v>
      </c>
      <c r="C56" s="531" t="s">
        <v>568</v>
      </c>
      <c r="D56" s="71">
        <v>25022</v>
      </c>
      <c r="E56" s="71">
        <v>17308</v>
      </c>
      <c r="F56" s="71">
        <v>8</v>
      </c>
      <c r="G56" s="71">
        <v>2</v>
      </c>
      <c r="H56" s="71">
        <v>10</v>
      </c>
      <c r="I56" s="71">
        <v>189</v>
      </c>
      <c r="J56" s="71">
        <v>78</v>
      </c>
      <c r="K56" s="71">
        <v>213</v>
      </c>
      <c r="L56" s="71">
        <v>436</v>
      </c>
      <c r="M56" s="71">
        <v>174</v>
      </c>
      <c r="N56" s="71">
        <v>333</v>
      </c>
      <c r="O56" s="72">
        <v>835</v>
      </c>
      <c r="P56" s="71">
        <v>270</v>
      </c>
      <c r="Q56" s="71">
        <v>872</v>
      </c>
      <c r="R56" s="71">
        <v>1246</v>
      </c>
      <c r="S56" s="71">
        <v>352</v>
      </c>
      <c r="T56" s="71">
        <v>1033</v>
      </c>
      <c r="U56" s="71">
        <v>2257</v>
      </c>
      <c r="V56" s="71">
        <v>682</v>
      </c>
      <c r="W56" s="71">
        <v>1885</v>
      </c>
      <c r="X56" s="71">
        <v>3042</v>
      </c>
      <c r="Y56" s="71">
        <v>712</v>
      </c>
      <c r="Z56" s="71">
        <v>20</v>
      </c>
      <c r="AA56" s="71">
        <v>1056</v>
      </c>
      <c r="AB56" s="71">
        <v>1603</v>
      </c>
      <c r="AC56" s="71">
        <v>4941</v>
      </c>
      <c r="AD56" s="71">
        <v>3720</v>
      </c>
      <c r="AE56" s="71">
        <v>1211</v>
      </c>
      <c r="AF56" s="73">
        <v>2773</v>
      </c>
    </row>
    <row r="57" spans="1:32" s="67" customFormat="1" ht="10.5" customHeight="1">
      <c r="A57" s="313"/>
      <c r="B57" s="900"/>
      <c r="C57" s="531" t="s">
        <v>569</v>
      </c>
      <c r="D57" s="71">
        <v>11671</v>
      </c>
      <c r="E57" s="71">
        <v>8143</v>
      </c>
      <c r="F57" s="71">
        <v>5</v>
      </c>
      <c r="G57" s="71">
        <v>2</v>
      </c>
      <c r="H57" s="71">
        <v>8</v>
      </c>
      <c r="I57" s="71">
        <v>64</v>
      </c>
      <c r="J57" s="71">
        <v>34</v>
      </c>
      <c r="K57" s="71">
        <v>71</v>
      </c>
      <c r="L57" s="71">
        <v>158</v>
      </c>
      <c r="M57" s="71">
        <v>70</v>
      </c>
      <c r="N57" s="71">
        <v>127</v>
      </c>
      <c r="O57" s="72">
        <v>387</v>
      </c>
      <c r="P57" s="71">
        <v>159</v>
      </c>
      <c r="Q57" s="71">
        <v>388</v>
      </c>
      <c r="R57" s="71">
        <v>588</v>
      </c>
      <c r="S57" s="71">
        <v>196</v>
      </c>
      <c r="T57" s="71">
        <v>423</v>
      </c>
      <c r="U57" s="71">
        <v>1134</v>
      </c>
      <c r="V57" s="71">
        <v>434</v>
      </c>
      <c r="W57" s="71">
        <v>757</v>
      </c>
      <c r="X57" s="71">
        <v>1250</v>
      </c>
      <c r="Y57" s="71">
        <v>356</v>
      </c>
      <c r="Z57" s="71">
        <v>11</v>
      </c>
      <c r="AA57" s="71">
        <v>733</v>
      </c>
      <c r="AB57" s="71">
        <v>788</v>
      </c>
      <c r="AC57" s="71">
        <v>2223</v>
      </c>
      <c r="AD57" s="71">
        <v>1956</v>
      </c>
      <c r="AE57" s="71">
        <v>267</v>
      </c>
      <c r="AF57" s="73">
        <v>1305</v>
      </c>
    </row>
    <row r="58" spans="1:32" s="67" customFormat="1" ht="10.5" customHeight="1">
      <c r="A58" s="313"/>
      <c r="B58" s="900"/>
      <c r="C58" s="531" t="s">
        <v>570</v>
      </c>
      <c r="D58" s="71">
        <v>13351</v>
      </c>
      <c r="E58" s="71">
        <v>9165</v>
      </c>
      <c r="F58" s="71">
        <v>3</v>
      </c>
      <c r="G58" s="532" t="s">
        <v>482</v>
      </c>
      <c r="H58" s="71">
        <v>2</v>
      </c>
      <c r="I58" s="71">
        <v>125</v>
      </c>
      <c r="J58" s="71">
        <v>44</v>
      </c>
      <c r="K58" s="71">
        <v>142</v>
      </c>
      <c r="L58" s="71">
        <v>278</v>
      </c>
      <c r="M58" s="71">
        <v>104</v>
      </c>
      <c r="N58" s="71">
        <v>206</v>
      </c>
      <c r="O58" s="72">
        <v>448</v>
      </c>
      <c r="P58" s="71">
        <v>111</v>
      </c>
      <c r="Q58" s="71">
        <v>484</v>
      </c>
      <c r="R58" s="71">
        <v>658</v>
      </c>
      <c r="S58" s="71">
        <v>156</v>
      </c>
      <c r="T58" s="71">
        <v>610</v>
      </c>
      <c r="U58" s="71">
        <v>1123</v>
      </c>
      <c r="V58" s="71">
        <v>248</v>
      </c>
      <c r="W58" s="71">
        <v>1128</v>
      </c>
      <c r="X58" s="71">
        <v>1792</v>
      </c>
      <c r="Y58" s="71">
        <v>356</v>
      </c>
      <c r="Z58" s="71">
        <v>9</v>
      </c>
      <c r="AA58" s="71">
        <v>323</v>
      </c>
      <c r="AB58" s="71">
        <v>815</v>
      </c>
      <c r="AC58" s="71">
        <v>2718</v>
      </c>
      <c r="AD58" s="71">
        <v>1764</v>
      </c>
      <c r="AE58" s="71">
        <v>954</v>
      </c>
      <c r="AF58" s="73">
        <v>1468</v>
      </c>
    </row>
    <row r="59" spans="1:32" s="67" customFormat="1" ht="2.25" customHeight="1">
      <c r="A59" s="313"/>
      <c r="B59" s="312"/>
      <c r="C59" s="31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2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3"/>
    </row>
    <row r="60" spans="1:32" s="67" customFormat="1" ht="10.5" customHeight="1">
      <c r="A60" s="846" t="s">
        <v>576</v>
      </c>
      <c r="B60" s="899" t="s">
        <v>571</v>
      </c>
      <c r="C60" s="531" t="s">
        <v>568</v>
      </c>
      <c r="D60" s="71">
        <v>13102</v>
      </c>
      <c r="E60" s="71">
        <v>9068</v>
      </c>
      <c r="F60" s="71">
        <v>7</v>
      </c>
      <c r="G60" s="71">
        <v>2</v>
      </c>
      <c r="H60" s="71">
        <v>8</v>
      </c>
      <c r="I60" s="71">
        <v>113</v>
      </c>
      <c r="J60" s="71">
        <v>45</v>
      </c>
      <c r="K60" s="71">
        <v>129</v>
      </c>
      <c r="L60" s="71">
        <v>214</v>
      </c>
      <c r="M60" s="71">
        <v>92</v>
      </c>
      <c r="N60" s="71">
        <v>193</v>
      </c>
      <c r="O60" s="72">
        <v>496</v>
      </c>
      <c r="P60" s="71">
        <v>139</v>
      </c>
      <c r="Q60" s="71">
        <v>459</v>
      </c>
      <c r="R60" s="71">
        <v>605</v>
      </c>
      <c r="S60" s="71">
        <v>191</v>
      </c>
      <c r="T60" s="71">
        <v>578</v>
      </c>
      <c r="U60" s="71">
        <v>1180</v>
      </c>
      <c r="V60" s="71">
        <v>400</v>
      </c>
      <c r="W60" s="71">
        <v>1047</v>
      </c>
      <c r="X60" s="71">
        <v>1355</v>
      </c>
      <c r="Y60" s="71">
        <v>417</v>
      </c>
      <c r="Z60" s="71">
        <v>8</v>
      </c>
      <c r="AA60" s="71">
        <v>513</v>
      </c>
      <c r="AB60" s="71">
        <v>877</v>
      </c>
      <c r="AC60" s="71">
        <v>2604</v>
      </c>
      <c r="AD60" s="71">
        <v>1972</v>
      </c>
      <c r="AE60" s="71">
        <v>632</v>
      </c>
      <c r="AF60" s="73">
        <v>1430</v>
      </c>
    </row>
    <row r="61" spans="1:32" s="67" customFormat="1" ht="10.5" customHeight="1">
      <c r="A61" s="845"/>
      <c r="B61" s="900"/>
      <c r="C61" s="531" t="s">
        <v>569</v>
      </c>
      <c r="D61" s="71">
        <v>6163</v>
      </c>
      <c r="E61" s="71">
        <v>4365</v>
      </c>
      <c r="F61" s="71">
        <v>5</v>
      </c>
      <c r="G61" s="71">
        <v>2</v>
      </c>
      <c r="H61" s="71">
        <v>7</v>
      </c>
      <c r="I61" s="71">
        <v>45</v>
      </c>
      <c r="J61" s="71">
        <v>25</v>
      </c>
      <c r="K61" s="71">
        <v>44</v>
      </c>
      <c r="L61" s="71">
        <v>96</v>
      </c>
      <c r="M61" s="71">
        <v>43</v>
      </c>
      <c r="N61" s="71">
        <v>70</v>
      </c>
      <c r="O61" s="72">
        <v>218</v>
      </c>
      <c r="P61" s="71">
        <v>73</v>
      </c>
      <c r="Q61" s="71">
        <v>221</v>
      </c>
      <c r="R61" s="71">
        <v>300</v>
      </c>
      <c r="S61" s="71">
        <v>105</v>
      </c>
      <c r="T61" s="71">
        <v>214</v>
      </c>
      <c r="U61" s="71">
        <v>516</v>
      </c>
      <c r="V61" s="71">
        <v>270</v>
      </c>
      <c r="W61" s="71">
        <v>446</v>
      </c>
      <c r="X61" s="71">
        <v>604</v>
      </c>
      <c r="Y61" s="71">
        <v>209</v>
      </c>
      <c r="Z61" s="71">
        <v>5</v>
      </c>
      <c r="AA61" s="71">
        <v>371</v>
      </c>
      <c r="AB61" s="71">
        <v>476</v>
      </c>
      <c r="AC61" s="71">
        <v>1080</v>
      </c>
      <c r="AD61" s="71">
        <v>962</v>
      </c>
      <c r="AE61" s="71">
        <v>118</v>
      </c>
      <c r="AF61" s="73">
        <v>718</v>
      </c>
    </row>
    <row r="62" spans="1:32" s="67" customFormat="1" ht="10.5" customHeight="1">
      <c r="A62" s="845"/>
      <c r="B62" s="900"/>
      <c r="C62" s="531" t="s">
        <v>570</v>
      </c>
      <c r="D62" s="71">
        <v>6939</v>
      </c>
      <c r="E62" s="71">
        <v>4703</v>
      </c>
      <c r="F62" s="71">
        <v>2</v>
      </c>
      <c r="G62" s="532" t="s">
        <v>482</v>
      </c>
      <c r="H62" s="71">
        <v>1</v>
      </c>
      <c r="I62" s="71">
        <v>68</v>
      </c>
      <c r="J62" s="71">
        <v>20</v>
      </c>
      <c r="K62" s="71">
        <v>85</v>
      </c>
      <c r="L62" s="71">
        <v>118</v>
      </c>
      <c r="M62" s="71">
        <v>49</v>
      </c>
      <c r="N62" s="71">
        <v>123</v>
      </c>
      <c r="O62" s="72">
        <v>278</v>
      </c>
      <c r="P62" s="71">
        <v>66</v>
      </c>
      <c r="Q62" s="71">
        <v>238</v>
      </c>
      <c r="R62" s="71">
        <v>305</v>
      </c>
      <c r="S62" s="71">
        <v>86</v>
      </c>
      <c r="T62" s="71">
        <v>364</v>
      </c>
      <c r="U62" s="71">
        <v>664</v>
      </c>
      <c r="V62" s="71">
        <v>130</v>
      </c>
      <c r="W62" s="71">
        <v>601</v>
      </c>
      <c r="X62" s="71">
        <v>751</v>
      </c>
      <c r="Y62" s="71">
        <v>208</v>
      </c>
      <c r="Z62" s="71">
        <v>3</v>
      </c>
      <c r="AA62" s="71">
        <v>142</v>
      </c>
      <c r="AB62" s="71">
        <v>401</v>
      </c>
      <c r="AC62" s="71">
        <v>1524</v>
      </c>
      <c r="AD62" s="71">
        <v>1010</v>
      </c>
      <c r="AE62" s="71">
        <v>514</v>
      </c>
      <c r="AF62" s="73">
        <v>712</v>
      </c>
    </row>
    <row r="63" spans="1:32" s="67" customFormat="1" ht="2.25" customHeight="1">
      <c r="A63" s="313"/>
      <c r="B63" s="312"/>
      <c r="C63" s="312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5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264"/>
    </row>
    <row r="64" spans="1:32" s="67" customFormat="1" ht="10.5" customHeight="1">
      <c r="A64" s="313"/>
      <c r="B64" s="899" t="s">
        <v>572</v>
      </c>
      <c r="C64" s="531" t="s">
        <v>568</v>
      </c>
      <c r="D64" s="71">
        <v>11920</v>
      </c>
      <c r="E64" s="71">
        <v>8240</v>
      </c>
      <c r="F64" s="71">
        <v>1</v>
      </c>
      <c r="G64" s="532" t="s">
        <v>482</v>
      </c>
      <c r="H64" s="71">
        <v>2</v>
      </c>
      <c r="I64" s="71">
        <v>76</v>
      </c>
      <c r="J64" s="71">
        <v>33</v>
      </c>
      <c r="K64" s="71">
        <v>84</v>
      </c>
      <c r="L64" s="71">
        <v>222</v>
      </c>
      <c r="M64" s="71">
        <v>82</v>
      </c>
      <c r="N64" s="71">
        <v>140</v>
      </c>
      <c r="O64" s="72">
        <v>339</v>
      </c>
      <c r="P64" s="71">
        <v>131</v>
      </c>
      <c r="Q64" s="71">
        <v>413</v>
      </c>
      <c r="R64" s="71">
        <v>641</v>
      </c>
      <c r="S64" s="71">
        <v>161</v>
      </c>
      <c r="T64" s="71">
        <v>455</v>
      </c>
      <c r="U64" s="71">
        <v>1077</v>
      </c>
      <c r="V64" s="71">
        <v>282</v>
      </c>
      <c r="W64" s="71">
        <v>838</v>
      </c>
      <c r="X64" s="71">
        <v>1687</v>
      </c>
      <c r="Y64" s="71">
        <v>295</v>
      </c>
      <c r="Z64" s="71">
        <v>12</v>
      </c>
      <c r="AA64" s="71">
        <v>543</v>
      </c>
      <c r="AB64" s="71">
        <v>726</v>
      </c>
      <c r="AC64" s="71">
        <v>2337</v>
      </c>
      <c r="AD64" s="71">
        <v>1748</v>
      </c>
      <c r="AE64" s="71">
        <v>589</v>
      </c>
      <c r="AF64" s="73">
        <v>1343</v>
      </c>
    </row>
    <row r="65" spans="1:32" s="67" customFormat="1" ht="10.5" customHeight="1">
      <c r="A65" s="313"/>
      <c r="B65" s="900"/>
      <c r="C65" s="531" t="s">
        <v>569</v>
      </c>
      <c r="D65" s="71">
        <v>5508</v>
      </c>
      <c r="E65" s="71">
        <v>3778</v>
      </c>
      <c r="F65" s="532" t="s">
        <v>482</v>
      </c>
      <c r="G65" s="532" t="s">
        <v>482</v>
      </c>
      <c r="H65" s="71">
        <v>1</v>
      </c>
      <c r="I65" s="71">
        <v>19</v>
      </c>
      <c r="J65" s="71">
        <v>9</v>
      </c>
      <c r="K65" s="71">
        <v>27</v>
      </c>
      <c r="L65" s="71">
        <v>62</v>
      </c>
      <c r="M65" s="71">
        <v>27</v>
      </c>
      <c r="N65" s="71">
        <v>57</v>
      </c>
      <c r="O65" s="72">
        <v>169</v>
      </c>
      <c r="P65" s="71">
        <v>86</v>
      </c>
      <c r="Q65" s="71">
        <v>167</v>
      </c>
      <c r="R65" s="71">
        <v>288</v>
      </c>
      <c r="S65" s="71">
        <v>91</v>
      </c>
      <c r="T65" s="71">
        <v>209</v>
      </c>
      <c r="U65" s="71">
        <v>618</v>
      </c>
      <c r="V65" s="71">
        <v>164</v>
      </c>
      <c r="W65" s="71">
        <v>311</v>
      </c>
      <c r="X65" s="71">
        <v>646</v>
      </c>
      <c r="Y65" s="71">
        <v>147</v>
      </c>
      <c r="Z65" s="71">
        <v>6</v>
      </c>
      <c r="AA65" s="71">
        <v>362</v>
      </c>
      <c r="AB65" s="71">
        <v>312</v>
      </c>
      <c r="AC65" s="71">
        <v>1143</v>
      </c>
      <c r="AD65" s="71">
        <v>994</v>
      </c>
      <c r="AE65" s="71">
        <v>149</v>
      </c>
      <c r="AF65" s="73">
        <v>587</v>
      </c>
    </row>
    <row r="66" spans="1:32" s="67" customFormat="1" ht="10.5" customHeight="1">
      <c r="A66" s="313"/>
      <c r="B66" s="900"/>
      <c r="C66" s="531" t="s">
        <v>570</v>
      </c>
      <c r="D66" s="71">
        <v>6412</v>
      </c>
      <c r="E66" s="71">
        <v>4462</v>
      </c>
      <c r="F66" s="71">
        <v>1</v>
      </c>
      <c r="G66" s="532" t="s">
        <v>482</v>
      </c>
      <c r="H66" s="71">
        <v>1</v>
      </c>
      <c r="I66" s="71">
        <v>57</v>
      </c>
      <c r="J66" s="71">
        <v>24</v>
      </c>
      <c r="K66" s="71">
        <v>57</v>
      </c>
      <c r="L66" s="71">
        <v>160</v>
      </c>
      <c r="M66" s="71">
        <v>55</v>
      </c>
      <c r="N66" s="71">
        <v>83</v>
      </c>
      <c r="O66" s="72">
        <v>170</v>
      </c>
      <c r="P66" s="71">
        <v>45</v>
      </c>
      <c r="Q66" s="71">
        <v>246</v>
      </c>
      <c r="R66" s="71">
        <v>353</v>
      </c>
      <c r="S66" s="71">
        <v>70</v>
      </c>
      <c r="T66" s="71">
        <v>246</v>
      </c>
      <c r="U66" s="71">
        <v>459</v>
      </c>
      <c r="V66" s="71">
        <v>118</v>
      </c>
      <c r="W66" s="71">
        <v>527</v>
      </c>
      <c r="X66" s="71">
        <v>1041</v>
      </c>
      <c r="Y66" s="71">
        <v>148</v>
      </c>
      <c r="Z66" s="71">
        <v>6</v>
      </c>
      <c r="AA66" s="71">
        <v>181</v>
      </c>
      <c r="AB66" s="71">
        <v>414</v>
      </c>
      <c r="AC66" s="71">
        <v>1194</v>
      </c>
      <c r="AD66" s="71">
        <v>754</v>
      </c>
      <c r="AE66" s="71">
        <v>440</v>
      </c>
      <c r="AF66" s="73">
        <v>756</v>
      </c>
    </row>
    <row r="67" spans="1:32" s="67" customFormat="1" ht="3" customHeight="1" thickBot="1">
      <c r="A67" s="265"/>
      <c r="B67" s="266"/>
      <c r="C67" s="266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267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64"/>
    </row>
    <row r="68" spans="1:32" s="67" customFormat="1" ht="12.75" customHeight="1">
      <c r="A68" s="259" t="s">
        <v>174</v>
      </c>
      <c r="B68" s="195"/>
      <c r="C68" s="195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73"/>
    </row>
  </sheetData>
  <mergeCells count="41">
    <mergeCell ref="B40:B42"/>
    <mergeCell ref="B60:B62"/>
    <mergeCell ref="AA5:AA6"/>
    <mergeCell ref="AB5:AB6"/>
    <mergeCell ref="B20:B22"/>
    <mergeCell ref="B12:B14"/>
    <mergeCell ref="B16:B18"/>
    <mergeCell ref="D4:D6"/>
    <mergeCell ref="B24:B26"/>
    <mergeCell ref="B28:B30"/>
    <mergeCell ref="A60:A62"/>
    <mergeCell ref="A48:A50"/>
    <mergeCell ref="A36:A38"/>
    <mergeCell ref="A24:A26"/>
    <mergeCell ref="B64:B66"/>
    <mergeCell ref="B44:B46"/>
    <mergeCell ref="B48:B50"/>
    <mergeCell ref="B52:B54"/>
    <mergeCell ref="B56:B58"/>
    <mergeCell ref="B32:B34"/>
    <mergeCell ref="B36:B38"/>
    <mergeCell ref="B8:B10"/>
    <mergeCell ref="I2:Q2"/>
    <mergeCell ref="E4:H4"/>
    <mergeCell ref="A2:H2"/>
    <mergeCell ref="AD5:AD6"/>
    <mergeCell ref="A12:A14"/>
    <mergeCell ref="B5:B6"/>
    <mergeCell ref="E5:E6"/>
    <mergeCell ref="A5:A6"/>
    <mergeCell ref="C5:C6"/>
    <mergeCell ref="AE5:AE6"/>
    <mergeCell ref="O5:Q5"/>
    <mergeCell ref="R2:Z2"/>
    <mergeCell ref="AA2:AF2"/>
    <mergeCell ref="R4:Z4"/>
    <mergeCell ref="AC4:AE4"/>
    <mergeCell ref="AF4:AF6"/>
    <mergeCell ref="U5:W5"/>
    <mergeCell ref="I4:Q4"/>
    <mergeCell ref="AC5:AC6"/>
  </mergeCells>
  <printOptions/>
  <pageMargins left="1.1811023622047245" right="1.1811023622047245" top="1.5748031496062993" bottom="1.535433070866142" header="0.5118110236220472" footer="0.9055118110236221"/>
  <pageSetup firstPageNumber="80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55"/>
  <sheetViews>
    <sheetView showGridLines="0" zoomScale="120" zoomScaleNormal="120" workbookViewId="0" topLeftCell="A28">
      <selection activeCell="A1" sqref="A1"/>
    </sheetView>
  </sheetViews>
  <sheetFormatPr defaultColWidth="9.00390625" defaultRowHeight="21.75" customHeight="1"/>
  <cols>
    <col min="1" max="1" width="12.625" style="3" customWidth="1"/>
    <col min="2" max="2" width="5.125" style="3" customWidth="1"/>
    <col min="3" max="3" width="21.625" style="3" customWidth="1"/>
    <col min="4" max="4" width="7.625" style="5" customWidth="1"/>
    <col min="5" max="5" width="6.625" style="5" customWidth="1"/>
    <col min="6" max="8" width="7.125" style="5" customWidth="1"/>
    <col min="9" max="15" width="8.25390625" style="5" customWidth="1"/>
    <col min="16" max="26" width="8.25390625" style="20" customWidth="1"/>
    <col min="27" max="30" width="11.125" style="20" customWidth="1"/>
    <col min="31" max="31" width="14.625" style="20" customWidth="1"/>
    <col min="32" max="32" width="14.625" style="302" customWidth="1"/>
    <col min="33" max="16384" width="10.625" style="1" customWidth="1"/>
  </cols>
  <sheetData>
    <row r="1" spans="1:32" s="44" customFormat="1" ht="18" customHeight="1">
      <c r="A1" s="60" t="s">
        <v>470</v>
      </c>
      <c r="B1" s="54"/>
      <c r="C1" s="5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21" t="s">
        <v>503</v>
      </c>
      <c r="R1" s="60" t="s">
        <v>470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21" t="s">
        <v>503</v>
      </c>
    </row>
    <row r="2" spans="1:35" s="112" customFormat="1" ht="19.5" customHeight="1">
      <c r="A2" s="747" t="s">
        <v>364</v>
      </c>
      <c r="B2" s="748"/>
      <c r="C2" s="748"/>
      <c r="D2" s="748"/>
      <c r="E2" s="748"/>
      <c r="F2" s="748"/>
      <c r="G2" s="748"/>
      <c r="H2" s="748"/>
      <c r="I2" s="748" t="s">
        <v>361</v>
      </c>
      <c r="J2" s="748"/>
      <c r="K2" s="748"/>
      <c r="L2" s="748"/>
      <c r="M2" s="748"/>
      <c r="N2" s="748"/>
      <c r="O2" s="748"/>
      <c r="P2" s="748"/>
      <c r="Q2" s="748"/>
      <c r="R2" s="747" t="s">
        <v>364</v>
      </c>
      <c r="S2" s="748"/>
      <c r="T2" s="748"/>
      <c r="U2" s="748"/>
      <c r="V2" s="748"/>
      <c r="W2" s="748"/>
      <c r="X2" s="748"/>
      <c r="Y2" s="748"/>
      <c r="Z2" s="748"/>
      <c r="AA2" s="748" t="s">
        <v>361</v>
      </c>
      <c r="AB2" s="748"/>
      <c r="AC2" s="748"/>
      <c r="AD2" s="748"/>
      <c r="AE2" s="748"/>
      <c r="AF2" s="748"/>
      <c r="AG2" s="55"/>
      <c r="AH2" s="55"/>
      <c r="AI2" s="55"/>
    </row>
    <row r="3" spans="1:32" s="67" customFormat="1" ht="15" customHeight="1" thickBot="1">
      <c r="A3" s="63"/>
      <c r="B3" s="63"/>
      <c r="C3" s="63"/>
      <c r="D3" s="64"/>
      <c r="E3" s="64"/>
      <c r="F3" s="64"/>
      <c r="G3" s="64"/>
      <c r="H3" s="65" t="s">
        <v>471</v>
      </c>
      <c r="I3" s="64"/>
      <c r="J3" s="64"/>
      <c r="K3" s="64"/>
      <c r="L3" s="64"/>
      <c r="M3" s="64"/>
      <c r="N3" s="64"/>
      <c r="O3" s="64"/>
      <c r="P3" s="64"/>
      <c r="Q3" s="85" t="s">
        <v>460</v>
      </c>
      <c r="R3" s="64"/>
      <c r="S3" s="64"/>
      <c r="T3" s="64"/>
      <c r="U3" s="64"/>
      <c r="V3" s="64"/>
      <c r="W3" s="64"/>
      <c r="X3" s="64"/>
      <c r="Y3" s="64"/>
      <c r="Z3" s="65" t="s">
        <v>471</v>
      </c>
      <c r="AA3" s="64"/>
      <c r="AB3" s="64"/>
      <c r="AC3" s="64"/>
      <c r="AD3" s="64"/>
      <c r="AE3" s="64"/>
      <c r="AF3" s="85" t="s">
        <v>460</v>
      </c>
    </row>
    <row r="4" spans="1:32" s="67" customFormat="1" ht="15.75" customHeight="1">
      <c r="A4" s="177"/>
      <c r="B4" s="303"/>
      <c r="C4" s="303"/>
      <c r="D4" s="902" t="s">
        <v>537</v>
      </c>
      <c r="E4" s="749" t="s">
        <v>538</v>
      </c>
      <c r="F4" s="744"/>
      <c r="G4" s="744"/>
      <c r="H4" s="744"/>
      <c r="I4" s="707" t="s">
        <v>539</v>
      </c>
      <c r="J4" s="744"/>
      <c r="K4" s="744"/>
      <c r="L4" s="744"/>
      <c r="M4" s="744"/>
      <c r="N4" s="744"/>
      <c r="O4" s="744"/>
      <c r="P4" s="744"/>
      <c r="Q4" s="744"/>
      <c r="R4" s="744" t="s">
        <v>540</v>
      </c>
      <c r="S4" s="744"/>
      <c r="T4" s="744"/>
      <c r="U4" s="744"/>
      <c r="V4" s="744"/>
      <c r="W4" s="744"/>
      <c r="X4" s="744"/>
      <c r="Y4" s="744"/>
      <c r="Z4" s="744"/>
      <c r="AA4" s="68"/>
      <c r="AB4" s="304"/>
      <c r="AC4" s="749" t="s">
        <v>433</v>
      </c>
      <c r="AD4" s="744"/>
      <c r="AE4" s="745"/>
      <c r="AF4" s="895" t="s">
        <v>360</v>
      </c>
    </row>
    <row r="5" spans="1:32" s="67" customFormat="1" ht="24" customHeight="1">
      <c r="A5" s="687" t="s">
        <v>541</v>
      </c>
      <c r="B5" s="896" t="s">
        <v>494</v>
      </c>
      <c r="C5" s="897" t="s">
        <v>542</v>
      </c>
      <c r="D5" s="903"/>
      <c r="E5" s="839" t="s">
        <v>359</v>
      </c>
      <c r="F5" s="561" t="s">
        <v>543</v>
      </c>
      <c r="G5" s="69"/>
      <c r="H5" s="305"/>
      <c r="I5" s="562" t="s">
        <v>544</v>
      </c>
      <c r="J5" s="306"/>
      <c r="K5" s="307"/>
      <c r="L5" s="561" t="s">
        <v>545</v>
      </c>
      <c r="M5" s="306"/>
      <c r="N5" s="307"/>
      <c r="O5" s="841" t="s">
        <v>546</v>
      </c>
      <c r="P5" s="894"/>
      <c r="Q5" s="842"/>
      <c r="R5" s="562" t="s">
        <v>547</v>
      </c>
      <c r="S5" s="69"/>
      <c r="T5" s="260"/>
      <c r="U5" s="841" t="s">
        <v>175</v>
      </c>
      <c r="V5" s="738"/>
      <c r="W5" s="739"/>
      <c r="X5" s="561" t="s">
        <v>548</v>
      </c>
      <c r="Y5" s="69"/>
      <c r="Z5" s="305"/>
      <c r="AA5" s="901" t="s">
        <v>549</v>
      </c>
      <c r="AB5" s="839" t="s">
        <v>550</v>
      </c>
      <c r="AC5" s="839" t="s">
        <v>551</v>
      </c>
      <c r="AD5" s="839" t="s">
        <v>552</v>
      </c>
      <c r="AE5" s="839" t="s">
        <v>553</v>
      </c>
      <c r="AF5" s="825"/>
    </row>
    <row r="6" spans="1:32" s="67" customFormat="1" ht="15.75" customHeight="1">
      <c r="A6" s="832"/>
      <c r="B6" s="694"/>
      <c r="C6" s="898"/>
      <c r="D6" s="903"/>
      <c r="E6" s="840"/>
      <c r="F6" s="386" t="s">
        <v>466</v>
      </c>
      <c r="G6" s="386" t="s">
        <v>554</v>
      </c>
      <c r="H6" s="386" t="s">
        <v>555</v>
      </c>
      <c r="I6" s="387" t="s">
        <v>466</v>
      </c>
      <c r="J6" s="386" t="s">
        <v>554</v>
      </c>
      <c r="K6" s="386" t="s">
        <v>555</v>
      </c>
      <c r="L6" s="386" t="s">
        <v>466</v>
      </c>
      <c r="M6" s="386" t="s">
        <v>554</v>
      </c>
      <c r="N6" s="386" t="s">
        <v>555</v>
      </c>
      <c r="O6" s="386" t="s">
        <v>466</v>
      </c>
      <c r="P6" s="386" t="s">
        <v>554</v>
      </c>
      <c r="Q6" s="386" t="s">
        <v>555</v>
      </c>
      <c r="R6" s="387" t="s">
        <v>466</v>
      </c>
      <c r="S6" s="386" t="s">
        <v>554</v>
      </c>
      <c r="T6" s="386" t="s">
        <v>555</v>
      </c>
      <c r="U6" s="386" t="s">
        <v>466</v>
      </c>
      <c r="V6" s="386" t="s">
        <v>554</v>
      </c>
      <c r="W6" s="386" t="s">
        <v>555</v>
      </c>
      <c r="X6" s="386" t="s">
        <v>466</v>
      </c>
      <c r="Y6" s="386" t="s">
        <v>554</v>
      </c>
      <c r="Z6" s="386" t="s">
        <v>555</v>
      </c>
      <c r="AA6" s="694"/>
      <c r="AB6" s="718"/>
      <c r="AC6" s="718"/>
      <c r="AD6" s="718"/>
      <c r="AE6" s="718"/>
      <c r="AF6" s="825"/>
    </row>
    <row r="7" spans="1:32" s="67" customFormat="1" ht="16.5" customHeight="1" thickBot="1">
      <c r="A7" s="183"/>
      <c r="B7" s="308" t="s">
        <v>467</v>
      </c>
      <c r="C7" s="106" t="s">
        <v>556</v>
      </c>
      <c r="D7" s="309" t="s">
        <v>557</v>
      </c>
      <c r="E7" s="309" t="s">
        <v>558</v>
      </c>
      <c r="F7" s="104" t="s">
        <v>559</v>
      </c>
      <c r="G7" s="104" t="s">
        <v>560</v>
      </c>
      <c r="H7" s="310" t="s">
        <v>561</v>
      </c>
      <c r="I7" s="104" t="s">
        <v>559</v>
      </c>
      <c r="J7" s="104" t="s">
        <v>560</v>
      </c>
      <c r="K7" s="310" t="s">
        <v>561</v>
      </c>
      <c r="L7" s="104" t="s">
        <v>559</v>
      </c>
      <c r="M7" s="104" t="s">
        <v>560</v>
      </c>
      <c r="N7" s="310" t="s">
        <v>561</v>
      </c>
      <c r="O7" s="103" t="s">
        <v>559</v>
      </c>
      <c r="P7" s="104" t="s">
        <v>560</v>
      </c>
      <c r="Q7" s="310" t="s">
        <v>561</v>
      </c>
      <c r="R7" s="104" t="s">
        <v>559</v>
      </c>
      <c r="S7" s="104" t="s">
        <v>560</v>
      </c>
      <c r="T7" s="310" t="s">
        <v>561</v>
      </c>
      <c r="U7" s="104" t="s">
        <v>559</v>
      </c>
      <c r="V7" s="104" t="s">
        <v>560</v>
      </c>
      <c r="W7" s="310" t="s">
        <v>561</v>
      </c>
      <c r="X7" s="104" t="s">
        <v>559</v>
      </c>
      <c r="Y7" s="104" t="s">
        <v>560</v>
      </c>
      <c r="Z7" s="310" t="s">
        <v>561</v>
      </c>
      <c r="AA7" s="262" t="s">
        <v>562</v>
      </c>
      <c r="AB7" s="309" t="s">
        <v>563</v>
      </c>
      <c r="AC7" s="309" t="s">
        <v>558</v>
      </c>
      <c r="AD7" s="309" t="s">
        <v>564</v>
      </c>
      <c r="AE7" s="309" t="s">
        <v>565</v>
      </c>
      <c r="AF7" s="311" t="s">
        <v>566</v>
      </c>
    </row>
    <row r="8" spans="1:32" s="67" customFormat="1" ht="12.75" customHeight="1">
      <c r="A8" s="78"/>
      <c r="B8" s="899" t="s">
        <v>567</v>
      </c>
      <c r="C8" s="531" t="s">
        <v>568</v>
      </c>
      <c r="D8" s="71">
        <v>26142</v>
      </c>
      <c r="E8" s="71">
        <v>18367</v>
      </c>
      <c r="F8" s="71">
        <v>15</v>
      </c>
      <c r="G8" s="71">
        <v>12</v>
      </c>
      <c r="H8" s="71">
        <v>11</v>
      </c>
      <c r="I8" s="71">
        <v>182</v>
      </c>
      <c r="J8" s="71">
        <v>92</v>
      </c>
      <c r="K8" s="71">
        <v>194</v>
      </c>
      <c r="L8" s="71">
        <v>437</v>
      </c>
      <c r="M8" s="71">
        <v>176</v>
      </c>
      <c r="N8" s="71">
        <v>373</v>
      </c>
      <c r="O8" s="72">
        <v>948</v>
      </c>
      <c r="P8" s="71">
        <v>273</v>
      </c>
      <c r="Q8" s="71">
        <v>762</v>
      </c>
      <c r="R8" s="71">
        <v>1561</v>
      </c>
      <c r="S8" s="71">
        <v>396</v>
      </c>
      <c r="T8" s="71">
        <v>939</v>
      </c>
      <c r="U8" s="71">
        <v>3149</v>
      </c>
      <c r="V8" s="71">
        <v>851</v>
      </c>
      <c r="W8" s="71">
        <v>1001</v>
      </c>
      <c r="X8" s="71">
        <v>3272</v>
      </c>
      <c r="Y8" s="71">
        <v>920</v>
      </c>
      <c r="Z8" s="71">
        <v>94</v>
      </c>
      <c r="AA8" s="71">
        <v>1103</v>
      </c>
      <c r="AB8" s="71">
        <v>1606</v>
      </c>
      <c r="AC8" s="71">
        <v>4889</v>
      </c>
      <c r="AD8" s="90">
        <v>4399</v>
      </c>
      <c r="AE8" s="90">
        <v>490</v>
      </c>
      <c r="AF8" s="316">
        <v>2886</v>
      </c>
    </row>
    <row r="9" spans="1:32" s="67" customFormat="1" ht="12.75" customHeight="1">
      <c r="A9" s="78"/>
      <c r="B9" s="900"/>
      <c r="C9" s="531" t="s">
        <v>569</v>
      </c>
      <c r="D9" s="71">
        <v>12682</v>
      </c>
      <c r="E9" s="71">
        <v>8886</v>
      </c>
      <c r="F9" s="71">
        <v>9</v>
      </c>
      <c r="G9" s="71">
        <v>8</v>
      </c>
      <c r="H9" s="71">
        <v>10</v>
      </c>
      <c r="I9" s="71">
        <v>58</v>
      </c>
      <c r="J9" s="71">
        <v>38</v>
      </c>
      <c r="K9" s="71">
        <v>69</v>
      </c>
      <c r="L9" s="71">
        <v>158</v>
      </c>
      <c r="M9" s="71">
        <v>70</v>
      </c>
      <c r="N9" s="71">
        <v>152</v>
      </c>
      <c r="O9" s="72">
        <v>401</v>
      </c>
      <c r="P9" s="71">
        <v>119</v>
      </c>
      <c r="Q9" s="71">
        <v>356</v>
      </c>
      <c r="R9" s="71">
        <v>598</v>
      </c>
      <c r="S9" s="71">
        <v>179</v>
      </c>
      <c r="T9" s="71">
        <v>448</v>
      </c>
      <c r="U9" s="71">
        <v>1468</v>
      </c>
      <c r="V9" s="71">
        <v>492</v>
      </c>
      <c r="W9" s="71">
        <v>398</v>
      </c>
      <c r="X9" s="71">
        <v>1706</v>
      </c>
      <c r="Y9" s="71">
        <v>509</v>
      </c>
      <c r="Z9" s="71">
        <v>50</v>
      </c>
      <c r="AA9" s="71">
        <v>731</v>
      </c>
      <c r="AB9" s="71">
        <v>859</v>
      </c>
      <c r="AC9" s="71">
        <v>2538</v>
      </c>
      <c r="AD9" s="90">
        <v>2293</v>
      </c>
      <c r="AE9" s="90">
        <v>245</v>
      </c>
      <c r="AF9" s="316">
        <v>1258</v>
      </c>
    </row>
    <row r="10" spans="1:32" s="67" customFormat="1" ht="12.75" customHeight="1">
      <c r="A10" s="78"/>
      <c r="B10" s="900"/>
      <c r="C10" s="531" t="s">
        <v>570</v>
      </c>
      <c r="D10" s="71">
        <v>13460</v>
      </c>
      <c r="E10" s="71">
        <v>9481</v>
      </c>
      <c r="F10" s="71">
        <v>6</v>
      </c>
      <c r="G10" s="71">
        <v>4</v>
      </c>
      <c r="H10" s="71">
        <v>1</v>
      </c>
      <c r="I10" s="71">
        <v>124</v>
      </c>
      <c r="J10" s="71">
        <v>54</v>
      </c>
      <c r="K10" s="71">
        <v>125</v>
      </c>
      <c r="L10" s="71">
        <v>279</v>
      </c>
      <c r="M10" s="71">
        <v>106</v>
      </c>
      <c r="N10" s="71">
        <v>221</v>
      </c>
      <c r="O10" s="72">
        <v>547</v>
      </c>
      <c r="P10" s="71">
        <v>154</v>
      </c>
      <c r="Q10" s="71">
        <v>406</v>
      </c>
      <c r="R10" s="71">
        <v>963</v>
      </c>
      <c r="S10" s="71">
        <v>217</v>
      </c>
      <c r="T10" s="71">
        <v>491</v>
      </c>
      <c r="U10" s="71">
        <v>1681</v>
      </c>
      <c r="V10" s="71">
        <v>359</v>
      </c>
      <c r="W10" s="71">
        <v>603</v>
      </c>
      <c r="X10" s="71">
        <v>1566</v>
      </c>
      <c r="Y10" s="71">
        <v>411</v>
      </c>
      <c r="Z10" s="71">
        <v>44</v>
      </c>
      <c r="AA10" s="71">
        <v>372</v>
      </c>
      <c r="AB10" s="71">
        <v>747</v>
      </c>
      <c r="AC10" s="71">
        <v>2351</v>
      </c>
      <c r="AD10" s="90">
        <v>2106</v>
      </c>
      <c r="AE10" s="90">
        <v>245</v>
      </c>
      <c r="AF10" s="316">
        <v>1628</v>
      </c>
    </row>
    <row r="11" spans="1:32" s="67" customFormat="1" ht="3.75" customHeight="1">
      <c r="A11" s="170"/>
      <c r="B11" s="312"/>
      <c r="C11" s="312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3"/>
    </row>
    <row r="12" spans="1:32" s="67" customFormat="1" ht="12.75" customHeight="1">
      <c r="A12" s="844" t="s">
        <v>577</v>
      </c>
      <c r="B12" s="899" t="s">
        <v>571</v>
      </c>
      <c r="C12" s="531" t="s">
        <v>568</v>
      </c>
      <c r="D12" s="71">
        <v>13861</v>
      </c>
      <c r="E12" s="71">
        <v>9939</v>
      </c>
      <c r="F12" s="71">
        <v>10</v>
      </c>
      <c r="G12" s="71">
        <v>7</v>
      </c>
      <c r="H12" s="71">
        <v>8</v>
      </c>
      <c r="I12" s="71">
        <v>109</v>
      </c>
      <c r="J12" s="71">
        <v>55</v>
      </c>
      <c r="K12" s="71">
        <v>117</v>
      </c>
      <c r="L12" s="71">
        <v>226</v>
      </c>
      <c r="M12" s="71">
        <v>93</v>
      </c>
      <c r="N12" s="71">
        <v>222</v>
      </c>
      <c r="O12" s="72">
        <v>601</v>
      </c>
      <c r="P12" s="71">
        <v>170</v>
      </c>
      <c r="Q12" s="71">
        <v>396</v>
      </c>
      <c r="R12" s="71">
        <v>895</v>
      </c>
      <c r="S12" s="71">
        <v>253</v>
      </c>
      <c r="T12" s="71">
        <v>507</v>
      </c>
      <c r="U12" s="71">
        <v>1626</v>
      </c>
      <c r="V12" s="71">
        <v>465</v>
      </c>
      <c r="W12" s="71">
        <v>564</v>
      </c>
      <c r="X12" s="71">
        <v>1698</v>
      </c>
      <c r="Y12" s="71">
        <v>534</v>
      </c>
      <c r="Z12" s="71">
        <v>54</v>
      </c>
      <c r="AA12" s="71">
        <v>529</v>
      </c>
      <c r="AB12" s="71">
        <v>803</v>
      </c>
      <c r="AC12" s="71">
        <v>2479</v>
      </c>
      <c r="AD12" s="90">
        <v>2262</v>
      </c>
      <c r="AE12" s="90">
        <v>217</v>
      </c>
      <c r="AF12" s="316">
        <v>1443</v>
      </c>
    </row>
    <row r="13" spans="1:32" s="67" customFormat="1" ht="12.75" customHeight="1">
      <c r="A13" s="845"/>
      <c r="B13" s="900"/>
      <c r="C13" s="531" t="s">
        <v>569</v>
      </c>
      <c r="D13" s="71">
        <v>6810</v>
      </c>
      <c r="E13" s="71">
        <v>4857</v>
      </c>
      <c r="F13" s="71">
        <v>6</v>
      </c>
      <c r="G13" s="71">
        <v>4</v>
      </c>
      <c r="H13" s="71">
        <v>7</v>
      </c>
      <c r="I13" s="71">
        <v>42</v>
      </c>
      <c r="J13" s="71">
        <v>27</v>
      </c>
      <c r="K13" s="71">
        <v>44</v>
      </c>
      <c r="L13" s="71">
        <v>104</v>
      </c>
      <c r="M13" s="71">
        <v>43</v>
      </c>
      <c r="N13" s="71">
        <v>90</v>
      </c>
      <c r="O13" s="72">
        <v>240</v>
      </c>
      <c r="P13" s="71">
        <v>54</v>
      </c>
      <c r="Q13" s="71">
        <v>212</v>
      </c>
      <c r="R13" s="71">
        <v>348</v>
      </c>
      <c r="S13" s="71">
        <v>102</v>
      </c>
      <c r="T13" s="71">
        <v>246</v>
      </c>
      <c r="U13" s="71">
        <v>754</v>
      </c>
      <c r="V13" s="71">
        <v>278</v>
      </c>
      <c r="W13" s="71">
        <v>252</v>
      </c>
      <c r="X13" s="71">
        <v>921</v>
      </c>
      <c r="Y13" s="71">
        <v>279</v>
      </c>
      <c r="Z13" s="71">
        <v>29</v>
      </c>
      <c r="AA13" s="71">
        <v>350</v>
      </c>
      <c r="AB13" s="90">
        <v>425</v>
      </c>
      <c r="AC13" s="71">
        <v>1320</v>
      </c>
      <c r="AD13" s="90">
        <v>1210</v>
      </c>
      <c r="AE13" s="90">
        <v>110</v>
      </c>
      <c r="AF13" s="316">
        <v>633</v>
      </c>
    </row>
    <row r="14" spans="1:32" s="67" customFormat="1" ht="12.75" customHeight="1">
      <c r="A14" s="845"/>
      <c r="B14" s="900"/>
      <c r="C14" s="531" t="s">
        <v>570</v>
      </c>
      <c r="D14" s="71">
        <v>7051</v>
      </c>
      <c r="E14" s="71">
        <v>5082</v>
      </c>
      <c r="F14" s="71">
        <v>4</v>
      </c>
      <c r="G14" s="71">
        <v>3</v>
      </c>
      <c r="H14" s="71">
        <v>1</v>
      </c>
      <c r="I14" s="71">
        <v>67</v>
      </c>
      <c r="J14" s="71">
        <v>28</v>
      </c>
      <c r="K14" s="71">
        <v>70</v>
      </c>
      <c r="L14" s="71">
        <v>122</v>
      </c>
      <c r="M14" s="71">
        <v>50</v>
      </c>
      <c r="N14" s="71">
        <v>132</v>
      </c>
      <c r="O14" s="72">
        <v>361</v>
      </c>
      <c r="P14" s="71">
        <v>116</v>
      </c>
      <c r="Q14" s="71">
        <v>184</v>
      </c>
      <c r="R14" s="71">
        <v>547</v>
      </c>
      <c r="S14" s="71">
        <v>151</v>
      </c>
      <c r="T14" s="71">
        <v>261</v>
      </c>
      <c r="U14" s="71">
        <v>872</v>
      </c>
      <c r="V14" s="71">
        <v>187</v>
      </c>
      <c r="W14" s="71">
        <v>312</v>
      </c>
      <c r="X14" s="71">
        <v>777</v>
      </c>
      <c r="Y14" s="71">
        <v>255</v>
      </c>
      <c r="Z14" s="71">
        <v>25</v>
      </c>
      <c r="AA14" s="71">
        <v>179</v>
      </c>
      <c r="AB14" s="90">
        <v>378</v>
      </c>
      <c r="AC14" s="71">
        <v>1159</v>
      </c>
      <c r="AD14" s="90">
        <v>1052</v>
      </c>
      <c r="AE14" s="90">
        <v>107</v>
      </c>
      <c r="AF14" s="316">
        <v>810</v>
      </c>
    </row>
    <row r="15" spans="1:32" s="67" customFormat="1" ht="3.75" customHeight="1">
      <c r="A15" s="170"/>
      <c r="B15" s="312"/>
      <c r="C15" s="312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5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264"/>
    </row>
    <row r="16" spans="1:32" s="67" customFormat="1" ht="12.75" customHeight="1">
      <c r="A16" s="78"/>
      <c r="B16" s="899" t="s">
        <v>572</v>
      </c>
      <c r="C16" s="531" t="s">
        <v>568</v>
      </c>
      <c r="D16" s="71">
        <v>12281</v>
      </c>
      <c r="E16" s="71">
        <v>8428</v>
      </c>
      <c r="F16" s="71">
        <v>5</v>
      </c>
      <c r="G16" s="71">
        <v>5</v>
      </c>
      <c r="H16" s="71">
        <v>3</v>
      </c>
      <c r="I16" s="71">
        <v>73</v>
      </c>
      <c r="J16" s="71">
        <v>37</v>
      </c>
      <c r="K16" s="71">
        <v>80</v>
      </c>
      <c r="L16" s="71">
        <v>211</v>
      </c>
      <c r="M16" s="71">
        <v>83</v>
      </c>
      <c r="N16" s="71">
        <v>151</v>
      </c>
      <c r="O16" s="72">
        <v>347</v>
      </c>
      <c r="P16" s="71">
        <v>103</v>
      </c>
      <c r="Q16" s="71">
        <v>366</v>
      </c>
      <c r="R16" s="71">
        <v>666</v>
      </c>
      <c r="S16" s="71">
        <v>143</v>
      </c>
      <c r="T16" s="71">
        <v>432</v>
      </c>
      <c r="U16" s="71">
        <v>1523</v>
      </c>
      <c r="V16" s="71">
        <v>386</v>
      </c>
      <c r="W16" s="71">
        <v>437</v>
      </c>
      <c r="X16" s="71">
        <v>1574</v>
      </c>
      <c r="Y16" s="71">
        <v>386</v>
      </c>
      <c r="Z16" s="71">
        <v>40</v>
      </c>
      <c r="AA16" s="71">
        <v>574</v>
      </c>
      <c r="AB16" s="71">
        <v>803</v>
      </c>
      <c r="AC16" s="90">
        <v>2410</v>
      </c>
      <c r="AD16" s="90">
        <v>2137</v>
      </c>
      <c r="AE16" s="90">
        <v>273</v>
      </c>
      <c r="AF16" s="316">
        <v>1443</v>
      </c>
    </row>
    <row r="17" spans="1:32" s="67" customFormat="1" ht="12.75" customHeight="1">
      <c r="A17" s="78"/>
      <c r="B17" s="900"/>
      <c r="C17" s="531" t="s">
        <v>569</v>
      </c>
      <c r="D17" s="71">
        <v>5872</v>
      </c>
      <c r="E17" s="71">
        <v>4029</v>
      </c>
      <c r="F17" s="71">
        <v>3</v>
      </c>
      <c r="G17" s="71">
        <v>4</v>
      </c>
      <c r="H17" s="71">
        <v>3</v>
      </c>
      <c r="I17" s="71">
        <v>16</v>
      </c>
      <c r="J17" s="71">
        <v>11</v>
      </c>
      <c r="K17" s="71">
        <v>25</v>
      </c>
      <c r="L17" s="71">
        <v>54</v>
      </c>
      <c r="M17" s="71">
        <v>27</v>
      </c>
      <c r="N17" s="71">
        <v>62</v>
      </c>
      <c r="O17" s="72">
        <v>161</v>
      </c>
      <c r="P17" s="71">
        <v>65</v>
      </c>
      <c r="Q17" s="71">
        <v>144</v>
      </c>
      <c r="R17" s="71">
        <v>250</v>
      </c>
      <c r="S17" s="71">
        <v>77</v>
      </c>
      <c r="T17" s="71">
        <v>202</v>
      </c>
      <c r="U17" s="71">
        <v>714</v>
      </c>
      <c r="V17" s="71">
        <v>214</v>
      </c>
      <c r="W17" s="71">
        <v>146</v>
      </c>
      <c r="X17" s="71">
        <v>785</v>
      </c>
      <c r="Y17" s="71">
        <v>230</v>
      </c>
      <c r="Z17" s="71">
        <v>21</v>
      </c>
      <c r="AA17" s="71">
        <v>381</v>
      </c>
      <c r="AB17" s="71">
        <v>434</v>
      </c>
      <c r="AC17" s="90">
        <v>1218</v>
      </c>
      <c r="AD17" s="90">
        <v>1083</v>
      </c>
      <c r="AE17" s="90">
        <v>135</v>
      </c>
      <c r="AF17" s="316">
        <v>625</v>
      </c>
    </row>
    <row r="18" spans="1:32" s="67" customFormat="1" ht="12.75" customHeight="1">
      <c r="A18" s="78"/>
      <c r="B18" s="900"/>
      <c r="C18" s="531" t="s">
        <v>570</v>
      </c>
      <c r="D18" s="71">
        <v>6409</v>
      </c>
      <c r="E18" s="71">
        <v>4399</v>
      </c>
      <c r="F18" s="71">
        <v>2</v>
      </c>
      <c r="G18" s="71">
        <v>1</v>
      </c>
      <c r="H18" s="532" t="s">
        <v>482</v>
      </c>
      <c r="I18" s="71">
        <v>57</v>
      </c>
      <c r="J18" s="71">
        <v>26</v>
      </c>
      <c r="K18" s="71">
        <v>55</v>
      </c>
      <c r="L18" s="71">
        <v>157</v>
      </c>
      <c r="M18" s="71">
        <v>56</v>
      </c>
      <c r="N18" s="71">
        <v>89</v>
      </c>
      <c r="O18" s="72">
        <v>186</v>
      </c>
      <c r="P18" s="71">
        <v>38</v>
      </c>
      <c r="Q18" s="71">
        <v>222</v>
      </c>
      <c r="R18" s="71">
        <v>416</v>
      </c>
      <c r="S18" s="71">
        <v>66</v>
      </c>
      <c r="T18" s="71">
        <v>230</v>
      </c>
      <c r="U18" s="71">
        <v>809</v>
      </c>
      <c r="V18" s="71">
        <v>172</v>
      </c>
      <c r="W18" s="71">
        <v>291</v>
      </c>
      <c r="X18" s="71">
        <v>789</v>
      </c>
      <c r="Y18" s="71">
        <v>156</v>
      </c>
      <c r="Z18" s="71">
        <v>19</v>
      </c>
      <c r="AA18" s="71">
        <v>193</v>
      </c>
      <c r="AB18" s="71">
        <v>369</v>
      </c>
      <c r="AC18" s="90">
        <v>1192</v>
      </c>
      <c r="AD18" s="90">
        <v>1054</v>
      </c>
      <c r="AE18" s="90">
        <v>138</v>
      </c>
      <c r="AF18" s="316">
        <v>818</v>
      </c>
    </row>
    <row r="19" spans="1:32" s="67" customFormat="1" ht="6.75" customHeight="1">
      <c r="A19" s="170"/>
      <c r="B19" s="312"/>
      <c r="C19" s="312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3"/>
    </row>
    <row r="20" spans="1:32" s="67" customFormat="1" ht="12.75" customHeight="1">
      <c r="A20" s="78"/>
      <c r="B20" s="899" t="s">
        <v>567</v>
      </c>
      <c r="C20" s="531" t="s">
        <v>568</v>
      </c>
      <c r="D20" s="71">
        <v>29377</v>
      </c>
      <c r="E20" s="71">
        <v>21310</v>
      </c>
      <c r="F20" s="71">
        <v>21</v>
      </c>
      <c r="G20" s="71">
        <v>12</v>
      </c>
      <c r="H20" s="71">
        <v>16</v>
      </c>
      <c r="I20" s="71">
        <v>423</v>
      </c>
      <c r="J20" s="71">
        <v>105</v>
      </c>
      <c r="K20" s="71">
        <v>280</v>
      </c>
      <c r="L20" s="71">
        <v>741</v>
      </c>
      <c r="M20" s="71">
        <v>184</v>
      </c>
      <c r="N20" s="71">
        <v>342</v>
      </c>
      <c r="O20" s="72">
        <v>1430</v>
      </c>
      <c r="P20" s="71">
        <v>355</v>
      </c>
      <c r="Q20" s="71">
        <v>819</v>
      </c>
      <c r="R20" s="71">
        <v>1988</v>
      </c>
      <c r="S20" s="71">
        <v>459</v>
      </c>
      <c r="T20" s="71">
        <v>1000</v>
      </c>
      <c r="U20" s="71">
        <v>3199</v>
      </c>
      <c r="V20" s="71">
        <v>972</v>
      </c>
      <c r="W20" s="71">
        <v>1149</v>
      </c>
      <c r="X20" s="71">
        <v>3521</v>
      </c>
      <c r="Y20" s="71">
        <v>1047</v>
      </c>
      <c r="Z20" s="71">
        <v>11</v>
      </c>
      <c r="AA20" s="71">
        <v>1395</v>
      </c>
      <c r="AB20" s="71">
        <v>1841</v>
      </c>
      <c r="AC20" s="71">
        <v>5100</v>
      </c>
      <c r="AD20" s="71">
        <v>4046</v>
      </c>
      <c r="AE20" s="71">
        <v>1054</v>
      </c>
      <c r="AF20" s="73">
        <v>2967</v>
      </c>
    </row>
    <row r="21" spans="1:32" s="67" customFormat="1" ht="12.75" customHeight="1">
      <c r="A21" s="78"/>
      <c r="B21" s="900"/>
      <c r="C21" s="531" t="s">
        <v>569</v>
      </c>
      <c r="D21" s="71">
        <v>14559</v>
      </c>
      <c r="E21" s="71">
        <v>10312</v>
      </c>
      <c r="F21" s="71">
        <v>17</v>
      </c>
      <c r="G21" s="71">
        <v>7</v>
      </c>
      <c r="H21" s="71">
        <v>15</v>
      </c>
      <c r="I21" s="71">
        <v>94</v>
      </c>
      <c r="J21" s="71">
        <v>46</v>
      </c>
      <c r="K21" s="71">
        <v>95</v>
      </c>
      <c r="L21" s="71">
        <v>218</v>
      </c>
      <c r="M21" s="71">
        <v>84</v>
      </c>
      <c r="N21" s="71">
        <v>169</v>
      </c>
      <c r="O21" s="72">
        <v>610</v>
      </c>
      <c r="P21" s="71">
        <v>156</v>
      </c>
      <c r="Q21" s="71">
        <v>467</v>
      </c>
      <c r="R21" s="71">
        <v>826</v>
      </c>
      <c r="S21" s="71">
        <v>209</v>
      </c>
      <c r="T21" s="71">
        <v>497</v>
      </c>
      <c r="U21" s="71">
        <v>1436</v>
      </c>
      <c r="V21" s="71">
        <v>577</v>
      </c>
      <c r="W21" s="71">
        <v>475</v>
      </c>
      <c r="X21" s="71">
        <v>1762</v>
      </c>
      <c r="Y21" s="71">
        <v>608</v>
      </c>
      <c r="Z21" s="71">
        <v>9</v>
      </c>
      <c r="AA21" s="71">
        <v>903</v>
      </c>
      <c r="AB21" s="71">
        <v>1032</v>
      </c>
      <c r="AC21" s="71">
        <v>2742</v>
      </c>
      <c r="AD21" s="71">
        <v>2164</v>
      </c>
      <c r="AE21" s="71">
        <v>578</v>
      </c>
      <c r="AF21" s="316">
        <v>1505</v>
      </c>
    </row>
    <row r="22" spans="1:32" s="67" customFormat="1" ht="12.75" customHeight="1">
      <c r="A22" s="78"/>
      <c r="B22" s="900"/>
      <c r="C22" s="531" t="s">
        <v>570</v>
      </c>
      <c r="D22" s="71">
        <v>14818</v>
      </c>
      <c r="E22" s="71">
        <v>10998</v>
      </c>
      <c r="F22" s="71">
        <v>4</v>
      </c>
      <c r="G22" s="71">
        <v>5</v>
      </c>
      <c r="H22" s="71">
        <v>1</v>
      </c>
      <c r="I22" s="71">
        <v>329</v>
      </c>
      <c r="J22" s="71">
        <v>59</v>
      </c>
      <c r="K22" s="71">
        <v>185</v>
      </c>
      <c r="L22" s="71">
        <v>523</v>
      </c>
      <c r="M22" s="71">
        <v>100</v>
      </c>
      <c r="N22" s="71">
        <v>173</v>
      </c>
      <c r="O22" s="72">
        <v>820</v>
      </c>
      <c r="P22" s="71">
        <v>199</v>
      </c>
      <c r="Q22" s="71">
        <v>352</v>
      </c>
      <c r="R22" s="71">
        <v>1162</v>
      </c>
      <c r="S22" s="71">
        <v>250</v>
      </c>
      <c r="T22" s="71">
        <v>503</v>
      </c>
      <c r="U22" s="71">
        <v>1763</v>
      </c>
      <c r="V22" s="71">
        <v>395</v>
      </c>
      <c r="W22" s="71">
        <v>674</v>
      </c>
      <c r="X22" s="71">
        <v>1759</v>
      </c>
      <c r="Y22" s="71">
        <v>439</v>
      </c>
      <c r="Z22" s="71">
        <v>2</v>
      </c>
      <c r="AA22" s="71">
        <v>492</v>
      </c>
      <c r="AB22" s="71">
        <v>809</v>
      </c>
      <c r="AC22" s="71">
        <v>2358</v>
      </c>
      <c r="AD22" s="90">
        <v>1882</v>
      </c>
      <c r="AE22" s="90">
        <v>476</v>
      </c>
      <c r="AF22" s="73">
        <v>1462</v>
      </c>
    </row>
    <row r="23" spans="1:32" s="67" customFormat="1" ht="3.75" customHeight="1">
      <c r="A23" s="170"/>
      <c r="B23" s="312"/>
      <c r="C23" s="31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3"/>
    </row>
    <row r="24" spans="1:32" s="67" customFormat="1" ht="12.75" customHeight="1">
      <c r="A24" s="844" t="s">
        <v>578</v>
      </c>
      <c r="B24" s="899" t="s">
        <v>571</v>
      </c>
      <c r="C24" s="531" t="s">
        <v>568</v>
      </c>
      <c r="D24" s="71">
        <v>15115</v>
      </c>
      <c r="E24" s="71">
        <v>11029</v>
      </c>
      <c r="F24" s="71">
        <v>14</v>
      </c>
      <c r="G24" s="71">
        <v>7</v>
      </c>
      <c r="H24" s="71">
        <v>9</v>
      </c>
      <c r="I24" s="71">
        <v>239</v>
      </c>
      <c r="J24" s="71">
        <v>68</v>
      </c>
      <c r="K24" s="71">
        <v>137</v>
      </c>
      <c r="L24" s="71">
        <v>421</v>
      </c>
      <c r="M24" s="71">
        <v>95</v>
      </c>
      <c r="N24" s="71">
        <v>179</v>
      </c>
      <c r="O24" s="72">
        <v>803</v>
      </c>
      <c r="P24" s="71">
        <v>209</v>
      </c>
      <c r="Q24" s="71">
        <v>462</v>
      </c>
      <c r="R24" s="71">
        <v>1073</v>
      </c>
      <c r="S24" s="71">
        <v>273</v>
      </c>
      <c r="T24" s="71">
        <v>528</v>
      </c>
      <c r="U24" s="71">
        <v>1598</v>
      </c>
      <c r="V24" s="71">
        <v>524</v>
      </c>
      <c r="W24" s="71">
        <v>620</v>
      </c>
      <c r="X24" s="71">
        <v>1778</v>
      </c>
      <c r="Y24" s="71">
        <v>528</v>
      </c>
      <c r="Z24" s="71">
        <v>8</v>
      </c>
      <c r="AA24" s="71">
        <v>597</v>
      </c>
      <c r="AB24" s="71">
        <v>859</v>
      </c>
      <c r="AC24" s="71">
        <v>2568</v>
      </c>
      <c r="AD24" s="71">
        <v>2042</v>
      </c>
      <c r="AE24" s="90">
        <v>526</v>
      </c>
      <c r="AF24" s="316">
        <v>1518</v>
      </c>
    </row>
    <row r="25" spans="1:32" s="67" customFormat="1" ht="12.75" customHeight="1">
      <c r="A25" s="845"/>
      <c r="B25" s="900"/>
      <c r="C25" s="531" t="s">
        <v>569</v>
      </c>
      <c r="D25" s="71">
        <v>7627</v>
      </c>
      <c r="E25" s="71">
        <v>5448</v>
      </c>
      <c r="F25" s="71">
        <v>11</v>
      </c>
      <c r="G25" s="71">
        <v>4</v>
      </c>
      <c r="H25" s="71">
        <v>9</v>
      </c>
      <c r="I25" s="71">
        <v>70</v>
      </c>
      <c r="J25" s="71">
        <v>33</v>
      </c>
      <c r="K25" s="71">
        <v>62</v>
      </c>
      <c r="L25" s="71">
        <v>146</v>
      </c>
      <c r="M25" s="71">
        <v>47</v>
      </c>
      <c r="N25" s="71">
        <v>89</v>
      </c>
      <c r="O25" s="72">
        <v>335</v>
      </c>
      <c r="P25" s="71">
        <v>80</v>
      </c>
      <c r="Q25" s="71">
        <v>288</v>
      </c>
      <c r="R25" s="71">
        <v>471</v>
      </c>
      <c r="S25" s="71">
        <v>111</v>
      </c>
      <c r="T25" s="71">
        <v>297</v>
      </c>
      <c r="U25" s="71">
        <v>719</v>
      </c>
      <c r="V25" s="71">
        <v>333</v>
      </c>
      <c r="W25" s="71">
        <v>294</v>
      </c>
      <c r="X25" s="71">
        <v>908</v>
      </c>
      <c r="Y25" s="71">
        <v>269</v>
      </c>
      <c r="Z25" s="71">
        <v>6</v>
      </c>
      <c r="AA25" s="71">
        <v>380</v>
      </c>
      <c r="AB25" s="71">
        <v>486</v>
      </c>
      <c r="AC25" s="71">
        <v>1411</v>
      </c>
      <c r="AD25" s="71">
        <v>1121</v>
      </c>
      <c r="AE25" s="90">
        <v>290</v>
      </c>
      <c r="AF25" s="316">
        <v>768</v>
      </c>
    </row>
    <row r="26" spans="1:32" s="67" customFormat="1" ht="12.75" customHeight="1">
      <c r="A26" s="845"/>
      <c r="B26" s="900"/>
      <c r="C26" s="531" t="s">
        <v>570</v>
      </c>
      <c r="D26" s="71">
        <v>7488</v>
      </c>
      <c r="E26" s="71">
        <v>5581</v>
      </c>
      <c r="F26" s="71">
        <v>3</v>
      </c>
      <c r="G26" s="71">
        <v>3</v>
      </c>
      <c r="H26" s="532" t="s">
        <v>482</v>
      </c>
      <c r="I26" s="71">
        <v>169</v>
      </c>
      <c r="J26" s="71">
        <v>35</v>
      </c>
      <c r="K26" s="71">
        <v>75</v>
      </c>
      <c r="L26" s="71">
        <v>275</v>
      </c>
      <c r="M26" s="71">
        <v>48</v>
      </c>
      <c r="N26" s="71">
        <v>90</v>
      </c>
      <c r="O26" s="72">
        <v>468</v>
      </c>
      <c r="P26" s="71">
        <v>129</v>
      </c>
      <c r="Q26" s="71">
        <v>174</v>
      </c>
      <c r="R26" s="71">
        <v>602</v>
      </c>
      <c r="S26" s="71">
        <v>162</v>
      </c>
      <c r="T26" s="71">
        <v>231</v>
      </c>
      <c r="U26" s="71">
        <v>879</v>
      </c>
      <c r="V26" s="71">
        <v>191</v>
      </c>
      <c r="W26" s="71">
        <v>326</v>
      </c>
      <c r="X26" s="71">
        <v>870</v>
      </c>
      <c r="Y26" s="71">
        <v>259</v>
      </c>
      <c r="Z26" s="71">
        <v>2</v>
      </c>
      <c r="AA26" s="71">
        <v>217</v>
      </c>
      <c r="AB26" s="71">
        <v>373</v>
      </c>
      <c r="AC26" s="90">
        <v>1157</v>
      </c>
      <c r="AD26" s="90">
        <v>921</v>
      </c>
      <c r="AE26" s="90">
        <v>236</v>
      </c>
      <c r="AF26" s="316">
        <v>750</v>
      </c>
    </row>
    <row r="27" spans="1:32" s="67" customFormat="1" ht="3.75" customHeight="1">
      <c r="A27" s="313"/>
      <c r="B27" s="312"/>
      <c r="C27" s="312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5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264"/>
    </row>
    <row r="28" spans="1:32" s="67" customFormat="1" ht="12.75" customHeight="1">
      <c r="A28" s="78"/>
      <c r="B28" s="899" t="s">
        <v>572</v>
      </c>
      <c r="C28" s="531" t="s">
        <v>568</v>
      </c>
      <c r="D28" s="71">
        <v>14262</v>
      </c>
      <c r="E28" s="71">
        <v>10281</v>
      </c>
      <c r="F28" s="71">
        <v>7</v>
      </c>
      <c r="G28" s="71">
        <v>5</v>
      </c>
      <c r="H28" s="71">
        <v>7</v>
      </c>
      <c r="I28" s="71">
        <v>184</v>
      </c>
      <c r="J28" s="71">
        <v>37</v>
      </c>
      <c r="K28" s="71">
        <v>143</v>
      </c>
      <c r="L28" s="71">
        <v>320</v>
      </c>
      <c r="M28" s="71">
        <v>89</v>
      </c>
      <c r="N28" s="71">
        <v>163</v>
      </c>
      <c r="O28" s="72">
        <v>627</v>
      </c>
      <c r="P28" s="71">
        <v>146</v>
      </c>
      <c r="Q28" s="71">
        <v>357</v>
      </c>
      <c r="R28" s="71">
        <v>915</v>
      </c>
      <c r="S28" s="71">
        <v>186</v>
      </c>
      <c r="T28" s="71">
        <v>472</v>
      </c>
      <c r="U28" s="71">
        <v>1601</v>
      </c>
      <c r="V28" s="71">
        <v>448</v>
      </c>
      <c r="W28" s="71">
        <v>529</v>
      </c>
      <c r="X28" s="71">
        <v>1743</v>
      </c>
      <c r="Y28" s="71">
        <v>519</v>
      </c>
      <c r="Z28" s="71">
        <v>3</v>
      </c>
      <c r="AA28" s="71">
        <v>798</v>
      </c>
      <c r="AB28" s="71">
        <v>982</v>
      </c>
      <c r="AC28" s="71">
        <v>2532</v>
      </c>
      <c r="AD28" s="90">
        <v>2004</v>
      </c>
      <c r="AE28" s="90">
        <v>528</v>
      </c>
      <c r="AF28" s="316">
        <v>1449</v>
      </c>
    </row>
    <row r="29" spans="1:32" s="67" customFormat="1" ht="12.75" customHeight="1">
      <c r="A29" s="78"/>
      <c r="B29" s="900"/>
      <c r="C29" s="531" t="s">
        <v>569</v>
      </c>
      <c r="D29" s="71">
        <v>6932</v>
      </c>
      <c r="E29" s="71">
        <v>4864</v>
      </c>
      <c r="F29" s="71">
        <v>6</v>
      </c>
      <c r="G29" s="71">
        <v>3</v>
      </c>
      <c r="H29" s="71">
        <v>6</v>
      </c>
      <c r="I29" s="71">
        <v>24</v>
      </c>
      <c r="J29" s="71">
        <v>13</v>
      </c>
      <c r="K29" s="71">
        <v>33</v>
      </c>
      <c r="L29" s="71">
        <v>72</v>
      </c>
      <c r="M29" s="71">
        <v>37</v>
      </c>
      <c r="N29" s="71">
        <v>80</v>
      </c>
      <c r="O29" s="72">
        <v>275</v>
      </c>
      <c r="P29" s="71">
        <v>76</v>
      </c>
      <c r="Q29" s="71">
        <v>179</v>
      </c>
      <c r="R29" s="71">
        <v>355</v>
      </c>
      <c r="S29" s="71">
        <v>98</v>
      </c>
      <c r="T29" s="71">
        <v>200</v>
      </c>
      <c r="U29" s="71">
        <v>717</v>
      </c>
      <c r="V29" s="71">
        <v>244</v>
      </c>
      <c r="W29" s="71">
        <v>181</v>
      </c>
      <c r="X29" s="71">
        <v>854</v>
      </c>
      <c r="Y29" s="71">
        <v>339</v>
      </c>
      <c r="Z29" s="71">
        <v>3</v>
      </c>
      <c r="AA29" s="71">
        <v>523</v>
      </c>
      <c r="AB29" s="71">
        <v>546</v>
      </c>
      <c r="AC29" s="71">
        <v>1331</v>
      </c>
      <c r="AD29" s="90">
        <v>1043</v>
      </c>
      <c r="AE29" s="90">
        <v>288</v>
      </c>
      <c r="AF29" s="316">
        <v>737</v>
      </c>
    </row>
    <row r="30" spans="1:32" s="67" customFormat="1" ht="12.75" customHeight="1">
      <c r="A30" s="78"/>
      <c r="B30" s="900"/>
      <c r="C30" s="531" t="s">
        <v>570</v>
      </c>
      <c r="D30" s="71">
        <v>7330</v>
      </c>
      <c r="E30" s="71">
        <v>5417</v>
      </c>
      <c r="F30" s="71">
        <v>1</v>
      </c>
      <c r="G30" s="71">
        <v>2</v>
      </c>
      <c r="H30" s="71">
        <v>1</v>
      </c>
      <c r="I30" s="71">
        <v>160</v>
      </c>
      <c r="J30" s="71">
        <v>24</v>
      </c>
      <c r="K30" s="71">
        <v>110</v>
      </c>
      <c r="L30" s="71">
        <v>248</v>
      </c>
      <c r="M30" s="71">
        <v>52</v>
      </c>
      <c r="N30" s="71">
        <v>83</v>
      </c>
      <c r="O30" s="72">
        <v>352</v>
      </c>
      <c r="P30" s="71">
        <v>70</v>
      </c>
      <c r="Q30" s="71">
        <v>178</v>
      </c>
      <c r="R30" s="71">
        <v>560</v>
      </c>
      <c r="S30" s="71">
        <v>88</v>
      </c>
      <c r="T30" s="71">
        <v>272</v>
      </c>
      <c r="U30" s="71">
        <v>884</v>
      </c>
      <c r="V30" s="71">
        <v>204</v>
      </c>
      <c r="W30" s="71">
        <v>348</v>
      </c>
      <c r="X30" s="71">
        <v>889</v>
      </c>
      <c r="Y30" s="71">
        <v>180</v>
      </c>
      <c r="Z30" s="532" t="s">
        <v>482</v>
      </c>
      <c r="AA30" s="90">
        <v>275</v>
      </c>
      <c r="AB30" s="71">
        <v>436</v>
      </c>
      <c r="AC30" s="71">
        <v>1201</v>
      </c>
      <c r="AD30" s="90">
        <v>961</v>
      </c>
      <c r="AE30" s="90">
        <v>240</v>
      </c>
      <c r="AF30" s="316">
        <v>712</v>
      </c>
    </row>
    <row r="31" spans="1:32" s="67" customFormat="1" ht="6.75" customHeight="1">
      <c r="A31" s="313"/>
      <c r="B31" s="312"/>
      <c r="C31" s="312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3"/>
    </row>
    <row r="32" spans="1:32" s="67" customFormat="1" ht="12.75" customHeight="1">
      <c r="A32" s="313"/>
      <c r="B32" s="899" t="s">
        <v>567</v>
      </c>
      <c r="C32" s="531" t="s">
        <v>568</v>
      </c>
      <c r="D32" s="71">
        <v>31221</v>
      </c>
      <c r="E32" s="71">
        <v>22184</v>
      </c>
      <c r="F32" s="71">
        <v>22</v>
      </c>
      <c r="G32" s="71">
        <v>10</v>
      </c>
      <c r="H32" s="71">
        <v>12</v>
      </c>
      <c r="I32" s="71">
        <v>432</v>
      </c>
      <c r="J32" s="71">
        <v>109</v>
      </c>
      <c r="K32" s="71">
        <v>267</v>
      </c>
      <c r="L32" s="71">
        <v>778</v>
      </c>
      <c r="M32" s="71">
        <v>201</v>
      </c>
      <c r="N32" s="71">
        <v>339</v>
      </c>
      <c r="O32" s="72">
        <v>1465</v>
      </c>
      <c r="P32" s="71">
        <v>384</v>
      </c>
      <c r="Q32" s="71">
        <v>818</v>
      </c>
      <c r="R32" s="71">
        <v>2023</v>
      </c>
      <c r="S32" s="71">
        <v>444</v>
      </c>
      <c r="T32" s="71">
        <v>1045</v>
      </c>
      <c r="U32" s="71">
        <v>3551</v>
      </c>
      <c r="V32" s="71">
        <v>988</v>
      </c>
      <c r="W32" s="71">
        <v>1198</v>
      </c>
      <c r="X32" s="71">
        <v>3581</v>
      </c>
      <c r="Y32" s="71">
        <v>1113</v>
      </c>
      <c r="Z32" s="532" t="s">
        <v>482</v>
      </c>
      <c r="AA32" s="71">
        <v>1529</v>
      </c>
      <c r="AB32" s="71">
        <v>1875</v>
      </c>
      <c r="AC32" s="71">
        <v>5804</v>
      </c>
      <c r="AD32" s="71">
        <v>5017</v>
      </c>
      <c r="AE32" s="71">
        <v>787</v>
      </c>
      <c r="AF32" s="73">
        <v>3233</v>
      </c>
    </row>
    <row r="33" spans="1:32" s="67" customFormat="1" ht="12.75" customHeight="1">
      <c r="A33" s="313"/>
      <c r="B33" s="900"/>
      <c r="C33" s="531" t="s">
        <v>569</v>
      </c>
      <c r="D33" s="71">
        <v>15742</v>
      </c>
      <c r="E33" s="71">
        <v>10942</v>
      </c>
      <c r="F33" s="71">
        <v>19</v>
      </c>
      <c r="G33" s="71">
        <v>9</v>
      </c>
      <c r="H33" s="71">
        <v>9</v>
      </c>
      <c r="I33" s="71">
        <v>98</v>
      </c>
      <c r="J33" s="71">
        <v>49</v>
      </c>
      <c r="K33" s="71">
        <v>91</v>
      </c>
      <c r="L33" s="71">
        <v>244</v>
      </c>
      <c r="M33" s="71">
        <v>95</v>
      </c>
      <c r="N33" s="71">
        <v>177</v>
      </c>
      <c r="O33" s="72">
        <v>633</v>
      </c>
      <c r="P33" s="71">
        <v>169</v>
      </c>
      <c r="Q33" s="71">
        <v>436</v>
      </c>
      <c r="R33" s="71">
        <v>856</v>
      </c>
      <c r="S33" s="71">
        <v>203</v>
      </c>
      <c r="T33" s="71">
        <v>542</v>
      </c>
      <c r="U33" s="71">
        <v>1646</v>
      </c>
      <c r="V33" s="71">
        <v>583</v>
      </c>
      <c r="W33" s="71">
        <v>568</v>
      </c>
      <c r="X33" s="71">
        <v>1818</v>
      </c>
      <c r="Y33" s="71">
        <v>648</v>
      </c>
      <c r="Z33" s="532" t="s">
        <v>482</v>
      </c>
      <c r="AA33" s="71">
        <v>1029</v>
      </c>
      <c r="AB33" s="71">
        <v>1020</v>
      </c>
      <c r="AC33" s="71">
        <v>3142</v>
      </c>
      <c r="AD33" s="71">
        <v>2765</v>
      </c>
      <c r="AE33" s="71">
        <v>377</v>
      </c>
      <c r="AF33" s="73">
        <v>1658</v>
      </c>
    </row>
    <row r="34" spans="1:32" s="67" customFormat="1" ht="12.75" customHeight="1">
      <c r="A34" s="313"/>
      <c r="B34" s="900"/>
      <c r="C34" s="531" t="s">
        <v>570</v>
      </c>
      <c r="D34" s="71">
        <v>15479</v>
      </c>
      <c r="E34" s="71">
        <v>11242</v>
      </c>
      <c r="F34" s="71">
        <v>3</v>
      </c>
      <c r="G34" s="71">
        <v>1</v>
      </c>
      <c r="H34" s="71">
        <v>3</v>
      </c>
      <c r="I34" s="71">
        <v>334</v>
      </c>
      <c r="J34" s="71">
        <v>60</v>
      </c>
      <c r="K34" s="71">
        <v>176</v>
      </c>
      <c r="L34" s="71">
        <v>534</v>
      </c>
      <c r="M34" s="71">
        <v>106</v>
      </c>
      <c r="N34" s="71">
        <v>162</v>
      </c>
      <c r="O34" s="72">
        <v>832</v>
      </c>
      <c r="P34" s="71">
        <v>215</v>
      </c>
      <c r="Q34" s="71">
        <v>382</v>
      </c>
      <c r="R34" s="71">
        <v>1167</v>
      </c>
      <c r="S34" s="71">
        <v>241</v>
      </c>
      <c r="T34" s="71">
        <v>503</v>
      </c>
      <c r="U34" s="71">
        <v>1905</v>
      </c>
      <c r="V34" s="71">
        <v>405</v>
      </c>
      <c r="W34" s="71">
        <v>630</v>
      </c>
      <c r="X34" s="71">
        <v>1763</v>
      </c>
      <c r="Y34" s="71">
        <v>465</v>
      </c>
      <c r="Z34" s="532" t="s">
        <v>482</v>
      </c>
      <c r="AA34" s="71">
        <v>500</v>
      </c>
      <c r="AB34" s="71">
        <v>855</v>
      </c>
      <c r="AC34" s="71">
        <v>2662</v>
      </c>
      <c r="AD34" s="90">
        <v>2252</v>
      </c>
      <c r="AE34" s="90">
        <v>410</v>
      </c>
      <c r="AF34" s="316">
        <v>1575</v>
      </c>
    </row>
    <row r="35" spans="1:32" s="67" customFormat="1" ht="3.75" customHeight="1">
      <c r="A35" s="313"/>
      <c r="B35" s="312"/>
      <c r="C35" s="312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3"/>
    </row>
    <row r="36" spans="1:32" s="67" customFormat="1" ht="12.75" customHeight="1">
      <c r="A36" s="844" t="s">
        <v>579</v>
      </c>
      <c r="B36" s="899" t="s">
        <v>571</v>
      </c>
      <c r="C36" s="531" t="s">
        <v>568</v>
      </c>
      <c r="D36" s="71">
        <v>15959</v>
      </c>
      <c r="E36" s="71">
        <v>11374</v>
      </c>
      <c r="F36" s="71">
        <v>14</v>
      </c>
      <c r="G36" s="71">
        <v>6</v>
      </c>
      <c r="H36" s="71">
        <v>7</v>
      </c>
      <c r="I36" s="71">
        <v>245</v>
      </c>
      <c r="J36" s="71">
        <v>71</v>
      </c>
      <c r="K36" s="71">
        <v>125</v>
      </c>
      <c r="L36" s="71">
        <v>447</v>
      </c>
      <c r="M36" s="71">
        <v>111</v>
      </c>
      <c r="N36" s="71">
        <v>168</v>
      </c>
      <c r="O36" s="72">
        <v>864</v>
      </c>
      <c r="P36" s="71">
        <v>205</v>
      </c>
      <c r="Q36" s="71">
        <v>437</v>
      </c>
      <c r="R36" s="71">
        <v>1092</v>
      </c>
      <c r="S36" s="71">
        <v>255</v>
      </c>
      <c r="T36" s="71">
        <v>520</v>
      </c>
      <c r="U36" s="71">
        <v>1786</v>
      </c>
      <c r="V36" s="71">
        <v>494</v>
      </c>
      <c r="W36" s="71">
        <v>636</v>
      </c>
      <c r="X36" s="71">
        <v>1778</v>
      </c>
      <c r="Y36" s="71">
        <v>581</v>
      </c>
      <c r="Z36" s="532" t="s">
        <v>482</v>
      </c>
      <c r="AA36" s="71">
        <v>717</v>
      </c>
      <c r="AB36" s="71">
        <v>815</v>
      </c>
      <c r="AC36" s="71">
        <v>2855</v>
      </c>
      <c r="AD36" s="71">
        <v>2494</v>
      </c>
      <c r="AE36" s="90">
        <v>361</v>
      </c>
      <c r="AF36" s="316">
        <v>1730</v>
      </c>
    </row>
    <row r="37" spans="1:32" s="67" customFormat="1" ht="12.75" customHeight="1">
      <c r="A37" s="845"/>
      <c r="B37" s="900"/>
      <c r="C37" s="531" t="s">
        <v>569</v>
      </c>
      <c r="D37" s="71">
        <v>8189</v>
      </c>
      <c r="E37" s="71">
        <v>5708</v>
      </c>
      <c r="F37" s="71">
        <v>11</v>
      </c>
      <c r="G37" s="71">
        <v>5</v>
      </c>
      <c r="H37" s="71">
        <v>5</v>
      </c>
      <c r="I37" s="71">
        <v>73</v>
      </c>
      <c r="J37" s="71">
        <v>37</v>
      </c>
      <c r="K37" s="71">
        <v>56</v>
      </c>
      <c r="L37" s="71">
        <v>163</v>
      </c>
      <c r="M37" s="71">
        <v>59</v>
      </c>
      <c r="N37" s="71">
        <v>86</v>
      </c>
      <c r="O37" s="72">
        <v>382</v>
      </c>
      <c r="P37" s="71">
        <v>71</v>
      </c>
      <c r="Q37" s="71">
        <v>260</v>
      </c>
      <c r="R37" s="71">
        <v>479</v>
      </c>
      <c r="S37" s="71">
        <v>103</v>
      </c>
      <c r="T37" s="71">
        <v>280</v>
      </c>
      <c r="U37" s="71">
        <v>833</v>
      </c>
      <c r="V37" s="71">
        <v>311</v>
      </c>
      <c r="W37" s="71">
        <v>328</v>
      </c>
      <c r="X37" s="71">
        <v>900</v>
      </c>
      <c r="Y37" s="71">
        <v>320</v>
      </c>
      <c r="Z37" s="532" t="s">
        <v>482</v>
      </c>
      <c r="AA37" s="71">
        <v>506</v>
      </c>
      <c r="AB37" s="71">
        <v>440</v>
      </c>
      <c r="AC37" s="71">
        <v>1575</v>
      </c>
      <c r="AD37" s="71">
        <v>1406</v>
      </c>
      <c r="AE37" s="90">
        <v>169</v>
      </c>
      <c r="AF37" s="316">
        <v>806</v>
      </c>
    </row>
    <row r="38" spans="1:32" s="67" customFormat="1" ht="12.75" customHeight="1">
      <c r="A38" s="845"/>
      <c r="B38" s="900"/>
      <c r="C38" s="531" t="s">
        <v>570</v>
      </c>
      <c r="D38" s="71">
        <v>7770</v>
      </c>
      <c r="E38" s="71">
        <v>5666</v>
      </c>
      <c r="F38" s="71">
        <v>3</v>
      </c>
      <c r="G38" s="71">
        <v>1</v>
      </c>
      <c r="H38" s="71">
        <v>2</v>
      </c>
      <c r="I38" s="71">
        <v>172</v>
      </c>
      <c r="J38" s="71">
        <v>34</v>
      </c>
      <c r="K38" s="71">
        <v>69</v>
      </c>
      <c r="L38" s="71">
        <v>284</v>
      </c>
      <c r="M38" s="71">
        <v>52</v>
      </c>
      <c r="N38" s="71">
        <v>82</v>
      </c>
      <c r="O38" s="72">
        <v>482</v>
      </c>
      <c r="P38" s="71">
        <v>134</v>
      </c>
      <c r="Q38" s="71">
        <v>177</v>
      </c>
      <c r="R38" s="71">
        <v>613</v>
      </c>
      <c r="S38" s="71">
        <v>152</v>
      </c>
      <c r="T38" s="71">
        <v>240</v>
      </c>
      <c r="U38" s="71">
        <v>953</v>
      </c>
      <c r="V38" s="71">
        <v>183</v>
      </c>
      <c r="W38" s="71">
        <v>308</v>
      </c>
      <c r="X38" s="71">
        <v>878</v>
      </c>
      <c r="Y38" s="71">
        <v>261</v>
      </c>
      <c r="Z38" s="532" t="s">
        <v>482</v>
      </c>
      <c r="AA38" s="71">
        <v>211</v>
      </c>
      <c r="AB38" s="90">
        <v>375</v>
      </c>
      <c r="AC38" s="71">
        <v>1280</v>
      </c>
      <c r="AD38" s="90">
        <v>1088</v>
      </c>
      <c r="AE38" s="90">
        <v>192</v>
      </c>
      <c r="AF38" s="316">
        <v>824</v>
      </c>
    </row>
    <row r="39" spans="1:32" s="67" customFormat="1" ht="3.75" customHeight="1">
      <c r="A39" s="313"/>
      <c r="B39" s="312"/>
      <c r="C39" s="312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5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264"/>
    </row>
    <row r="40" spans="1:32" s="67" customFormat="1" ht="12.75" customHeight="1">
      <c r="A40" s="78"/>
      <c r="B40" s="899" t="s">
        <v>572</v>
      </c>
      <c r="C40" s="531" t="s">
        <v>568</v>
      </c>
      <c r="D40" s="71">
        <v>15262</v>
      </c>
      <c r="E40" s="71">
        <v>10810</v>
      </c>
      <c r="F40" s="71">
        <v>8</v>
      </c>
      <c r="G40" s="71">
        <v>4</v>
      </c>
      <c r="H40" s="71">
        <v>5</v>
      </c>
      <c r="I40" s="71">
        <v>187</v>
      </c>
      <c r="J40" s="71">
        <v>38</v>
      </c>
      <c r="K40" s="71">
        <v>142</v>
      </c>
      <c r="L40" s="71">
        <v>331</v>
      </c>
      <c r="M40" s="71">
        <v>90</v>
      </c>
      <c r="N40" s="71">
        <v>171</v>
      </c>
      <c r="O40" s="72">
        <v>601</v>
      </c>
      <c r="P40" s="71">
        <v>179</v>
      </c>
      <c r="Q40" s="71">
        <v>381</v>
      </c>
      <c r="R40" s="71">
        <v>931</v>
      </c>
      <c r="S40" s="71">
        <v>189</v>
      </c>
      <c r="T40" s="71">
        <v>525</v>
      </c>
      <c r="U40" s="71">
        <v>1765</v>
      </c>
      <c r="V40" s="71">
        <v>494</v>
      </c>
      <c r="W40" s="71">
        <v>562</v>
      </c>
      <c r="X40" s="71">
        <v>1803</v>
      </c>
      <c r="Y40" s="71">
        <v>532</v>
      </c>
      <c r="Z40" s="532" t="s">
        <v>482</v>
      </c>
      <c r="AA40" s="71">
        <v>812</v>
      </c>
      <c r="AB40" s="71">
        <v>1060</v>
      </c>
      <c r="AC40" s="71">
        <v>2949</v>
      </c>
      <c r="AD40" s="71">
        <v>2523</v>
      </c>
      <c r="AE40" s="71">
        <v>426</v>
      </c>
      <c r="AF40" s="73">
        <v>1503</v>
      </c>
    </row>
    <row r="41" spans="1:32" s="67" customFormat="1" ht="12.75" customHeight="1">
      <c r="A41" s="78"/>
      <c r="B41" s="900"/>
      <c r="C41" s="531" t="s">
        <v>569</v>
      </c>
      <c r="D41" s="71">
        <v>7553</v>
      </c>
      <c r="E41" s="71">
        <v>5234</v>
      </c>
      <c r="F41" s="71">
        <v>8</v>
      </c>
      <c r="G41" s="71">
        <v>4</v>
      </c>
      <c r="H41" s="71">
        <v>4</v>
      </c>
      <c r="I41" s="71">
        <v>25</v>
      </c>
      <c r="J41" s="71">
        <v>12</v>
      </c>
      <c r="K41" s="71">
        <v>35</v>
      </c>
      <c r="L41" s="71">
        <v>81</v>
      </c>
      <c r="M41" s="71">
        <v>36</v>
      </c>
      <c r="N41" s="71">
        <v>91</v>
      </c>
      <c r="O41" s="72">
        <v>251</v>
      </c>
      <c r="P41" s="71">
        <v>98</v>
      </c>
      <c r="Q41" s="71">
        <v>176</v>
      </c>
      <c r="R41" s="71">
        <v>377</v>
      </c>
      <c r="S41" s="71">
        <v>100</v>
      </c>
      <c r="T41" s="71">
        <v>262</v>
      </c>
      <c r="U41" s="71">
        <v>813</v>
      </c>
      <c r="V41" s="71">
        <v>272</v>
      </c>
      <c r="W41" s="71">
        <v>240</v>
      </c>
      <c r="X41" s="71">
        <v>918</v>
      </c>
      <c r="Y41" s="71">
        <v>328</v>
      </c>
      <c r="Z41" s="532" t="s">
        <v>482</v>
      </c>
      <c r="AA41" s="71">
        <v>523</v>
      </c>
      <c r="AB41" s="71">
        <v>580</v>
      </c>
      <c r="AC41" s="71">
        <v>1567</v>
      </c>
      <c r="AD41" s="71">
        <v>1359</v>
      </c>
      <c r="AE41" s="71">
        <v>208</v>
      </c>
      <c r="AF41" s="73">
        <v>752</v>
      </c>
    </row>
    <row r="42" spans="1:32" s="67" customFormat="1" ht="12.75" customHeight="1">
      <c r="A42" s="78"/>
      <c r="B42" s="900"/>
      <c r="C42" s="531" t="s">
        <v>570</v>
      </c>
      <c r="D42" s="71">
        <v>7709</v>
      </c>
      <c r="E42" s="71">
        <v>5576</v>
      </c>
      <c r="F42" s="532" t="s">
        <v>482</v>
      </c>
      <c r="G42" s="532" t="s">
        <v>482</v>
      </c>
      <c r="H42" s="71">
        <v>1</v>
      </c>
      <c r="I42" s="71">
        <v>162</v>
      </c>
      <c r="J42" s="71">
        <v>26</v>
      </c>
      <c r="K42" s="71">
        <v>107</v>
      </c>
      <c r="L42" s="71">
        <v>250</v>
      </c>
      <c r="M42" s="71">
        <v>54</v>
      </c>
      <c r="N42" s="71">
        <v>80</v>
      </c>
      <c r="O42" s="72">
        <v>350</v>
      </c>
      <c r="P42" s="71">
        <v>81</v>
      </c>
      <c r="Q42" s="71">
        <v>205</v>
      </c>
      <c r="R42" s="71">
        <v>554</v>
      </c>
      <c r="S42" s="71">
        <v>89</v>
      </c>
      <c r="T42" s="71">
        <v>263</v>
      </c>
      <c r="U42" s="71">
        <v>952</v>
      </c>
      <c r="V42" s="71">
        <v>222</v>
      </c>
      <c r="W42" s="71">
        <v>322</v>
      </c>
      <c r="X42" s="71">
        <v>885</v>
      </c>
      <c r="Y42" s="71">
        <v>204</v>
      </c>
      <c r="Z42" s="532" t="s">
        <v>482</v>
      </c>
      <c r="AA42" s="71">
        <v>289</v>
      </c>
      <c r="AB42" s="90">
        <v>480</v>
      </c>
      <c r="AC42" s="71">
        <v>1382</v>
      </c>
      <c r="AD42" s="90">
        <v>1164</v>
      </c>
      <c r="AE42" s="90">
        <v>218</v>
      </c>
      <c r="AF42" s="316">
        <v>751</v>
      </c>
    </row>
    <row r="43" spans="1:32" s="67" customFormat="1" ht="6.75" customHeight="1">
      <c r="A43" s="313"/>
      <c r="B43" s="312"/>
      <c r="C43" s="312"/>
      <c r="D43" s="71"/>
      <c r="E43" s="71"/>
      <c r="F43" s="90"/>
      <c r="G43" s="90"/>
      <c r="H43" s="71"/>
      <c r="I43" s="71"/>
      <c r="J43" s="71"/>
      <c r="K43" s="71"/>
      <c r="L43" s="71"/>
      <c r="M43" s="71"/>
      <c r="N43" s="71"/>
      <c r="O43" s="72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90"/>
      <c r="AA43" s="71"/>
      <c r="AB43" s="90"/>
      <c r="AC43" s="71"/>
      <c r="AD43" s="90"/>
      <c r="AE43" s="90"/>
      <c r="AF43" s="316"/>
    </row>
    <row r="44" spans="1:32" s="67" customFormat="1" ht="12.75" customHeight="1">
      <c r="A44" s="313"/>
      <c r="B44" s="899" t="s">
        <v>567</v>
      </c>
      <c r="C44" s="531" t="s">
        <v>568</v>
      </c>
      <c r="D44" s="71">
        <v>33230</v>
      </c>
      <c r="E44" s="71">
        <v>23347</v>
      </c>
      <c r="F44" s="90">
        <v>26</v>
      </c>
      <c r="G44" s="90">
        <v>11</v>
      </c>
      <c r="H44" s="90">
        <v>13</v>
      </c>
      <c r="I44" s="71">
        <v>462</v>
      </c>
      <c r="J44" s="71">
        <v>134</v>
      </c>
      <c r="K44" s="71">
        <v>310</v>
      </c>
      <c r="L44" s="71">
        <v>835</v>
      </c>
      <c r="M44" s="71">
        <v>231</v>
      </c>
      <c r="N44" s="71">
        <v>375</v>
      </c>
      <c r="O44" s="114">
        <v>1508</v>
      </c>
      <c r="P44" s="71">
        <v>440</v>
      </c>
      <c r="Q44" s="71">
        <v>908</v>
      </c>
      <c r="R44" s="90">
        <v>1996</v>
      </c>
      <c r="S44" s="90">
        <v>500</v>
      </c>
      <c r="T44" s="90">
        <v>1199</v>
      </c>
      <c r="U44" s="90">
        <v>3517</v>
      </c>
      <c r="V44" s="90">
        <v>1026</v>
      </c>
      <c r="W44" s="90">
        <v>1446</v>
      </c>
      <c r="X44" s="90">
        <v>3766</v>
      </c>
      <c r="Y44" s="90">
        <v>1112</v>
      </c>
      <c r="Z44" s="532" t="s">
        <v>580</v>
      </c>
      <c r="AA44" s="71">
        <v>1675</v>
      </c>
      <c r="AB44" s="71">
        <v>1857</v>
      </c>
      <c r="AC44" s="71">
        <v>6210</v>
      </c>
      <c r="AD44" s="71">
        <v>5409</v>
      </c>
      <c r="AE44" s="71">
        <v>801</v>
      </c>
      <c r="AF44" s="73">
        <v>3673</v>
      </c>
    </row>
    <row r="45" spans="1:32" s="67" customFormat="1" ht="12.75" customHeight="1">
      <c r="A45" s="313"/>
      <c r="B45" s="900"/>
      <c r="C45" s="531" t="s">
        <v>569</v>
      </c>
      <c r="D45" s="71">
        <v>17061</v>
      </c>
      <c r="E45" s="71">
        <v>11691</v>
      </c>
      <c r="F45" s="90">
        <v>22</v>
      </c>
      <c r="G45" s="90">
        <v>9</v>
      </c>
      <c r="H45" s="90">
        <v>10</v>
      </c>
      <c r="I45" s="71">
        <v>116</v>
      </c>
      <c r="J45" s="71">
        <v>55</v>
      </c>
      <c r="K45" s="71">
        <v>113</v>
      </c>
      <c r="L45" s="71">
        <v>267</v>
      </c>
      <c r="M45" s="71">
        <v>108</v>
      </c>
      <c r="N45" s="71">
        <v>201</v>
      </c>
      <c r="O45" s="72">
        <v>674</v>
      </c>
      <c r="P45" s="71">
        <v>218</v>
      </c>
      <c r="Q45" s="71">
        <v>501</v>
      </c>
      <c r="R45" s="90">
        <v>896</v>
      </c>
      <c r="S45" s="90">
        <v>238</v>
      </c>
      <c r="T45" s="90">
        <v>645</v>
      </c>
      <c r="U45" s="90">
        <v>1580</v>
      </c>
      <c r="V45" s="90">
        <v>609</v>
      </c>
      <c r="W45" s="90">
        <v>723</v>
      </c>
      <c r="X45" s="90">
        <v>1915</v>
      </c>
      <c r="Y45" s="90">
        <v>636</v>
      </c>
      <c r="Z45" s="532" t="s">
        <v>580</v>
      </c>
      <c r="AA45" s="71">
        <v>1162</v>
      </c>
      <c r="AB45" s="71">
        <v>993</v>
      </c>
      <c r="AC45" s="71">
        <v>3457</v>
      </c>
      <c r="AD45" s="71">
        <v>3028</v>
      </c>
      <c r="AE45" s="71">
        <v>429</v>
      </c>
      <c r="AF45" s="73">
        <v>1913</v>
      </c>
    </row>
    <row r="46" spans="1:32" s="67" customFormat="1" ht="12.75" customHeight="1">
      <c r="A46" s="313"/>
      <c r="B46" s="900"/>
      <c r="C46" s="531" t="s">
        <v>570</v>
      </c>
      <c r="D46" s="71">
        <v>16169</v>
      </c>
      <c r="E46" s="71">
        <v>11656</v>
      </c>
      <c r="F46" s="90">
        <v>4</v>
      </c>
      <c r="G46" s="90">
        <v>2</v>
      </c>
      <c r="H46" s="90">
        <v>3</v>
      </c>
      <c r="I46" s="71">
        <v>346</v>
      </c>
      <c r="J46" s="71">
        <v>79</v>
      </c>
      <c r="K46" s="71">
        <v>197</v>
      </c>
      <c r="L46" s="71">
        <v>568</v>
      </c>
      <c r="M46" s="71">
        <v>123</v>
      </c>
      <c r="N46" s="71">
        <v>174</v>
      </c>
      <c r="O46" s="72">
        <v>834</v>
      </c>
      <c r="P46" s="71">
        <v>222</v>
      </c>
      <c r="Q46" s="71">
        <v>407</v>
      </c>
      <c r="R46" s="90">
        <v>1100</v>
      </c>
      <c r="S46" s="90">
        <v>262</v>
      </c>
      <c r="T46" s="90">
        <v>554</v>
      </c>
      <c r="U46" s="71">
        <v>1937</v>
      </c>
      <c r="V46" s="71">
        <v>417</v>
      </c>
      <c r="W46" s="90">
        <v>723</v>
      </c>
      <c r="X46" s="90">
        <v>1851</v>
      </c>
      <c r="Y46" s="90">
        <v>476</v>
      </c>
      <c r="Z46" s="532" t="s">
        <v>580</v>
      </c>
      <c r="AA46" s="71">
        <v>513</v>
      </c>
      <c r="AB46" s="71">
        <v>864</v>
      </c>
      <c r="AC46" s="71">
        <v>2753</v>
      </c>
      <c r="AD46" s="71">
        <v>2381</v>
      </c>
      <c r="AE46" s="71">
        <v>372</v>
      </c>
      <c r="AF46" s="73">
        <v>1760</v>
      </c>
    </row>
    <row r="47" spans="1:32" s="67" customFormat="1" ht="3.75" customHeight="1">
      <c r="A47" s="313"/>
      <c r="B47" s="312"/>
      <c r="C47" s="312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3"/>
    </row>
    <row r="48" spans="1:32" s="67" customFormat="1" ht="12.75" customHeight="1">
      <c r="A48" s="844" t="s">
        <v>581</v>
      </c>
      <c r="B48" s="899" t="s">
        <v>571</v>
      </c>
      <c r="C48" s="531" t="s">
        <v>568</v>
      </c>
      <c r="D48" s="71">
        <v>16866</v>
      </c>
      <c r="E48" s="71">
        <v>11896</v>
      </c>
      <c r="F48" s="90">
        <v>18</v>
      </c>
      <c r="G48" s="90">
        <v>7</v>
      </c>
      <c r="H48" s="90">
        <v>6</v>
      </c>
      <c r="I48" s="71">
        <v>264</v>
      </c>
      <c r="J48" s="71">
        <v>91</v>
      </c>
      <c r="K48" s="71">
        <v>152</v>
      </c>
      <c r="L48" s="71">
        <v>476</v>
      </c>
      <c r="M48" s="71">
        <v>123</v>
      </c>
      <c r="N48" s="71">
        <v>197</v>
      </c>
      <c r="O48" s="72">
        <v>850</v>
      </c>
      <c r="P48" s="71">
        <v>225</v>
      </c>
      <c r="Q48" s="71">
        <v>454</v>
      </c>
      <c r="R48" s="90">
        <v>1079</v>
      </c>
      <c r="S48" s="90">
        <v>281</v>
      </c>
      <c r="T48" s="90">
        <v>563</v>
      </c>
      <c r="U48" s="90">
        <v>1739</v>
      </c>
      <c r="V48" s="90">
        <v>515</v>
      </c>
      <c r="W48" s="90">
        <v>717</v>
      </c>
      <c r="X48" s="90">
        <v>1910</v>
      </c>
      <c r="Y48" s="90">
        <v>626</v>
      </c>
      <c r="Z48" s="532" t="s">
        <v>580</v>
      </c>
      <c r="AA48" s="71">
        <v>781</v>
      </c>
      <c r="AB48" s="71">
        <v>822</v>
      </c>
      <c r="AC48" s="71">
        <v>3038</v>
      </c>
      <c r="AD48" s="71">
        <v>2674</v>
      </c>
      <c r="AE48" s="71">
        <v>364</v>
      </c>
      <c r="AF48" s="73">
        <v>1932</v>
      </c>
    </row>
    <row r="49" spans="1:32" s="67" customFormat="1" ht="12.75" customHeight="1">
      <c r="A49" s="845"/>
      <c r="B49" s="900"/>
      <c r="C49" s="531" t="s">
        <v>569</v>
      </c>
      <c r="D49" s="71">
        <v>8825</v>
      </c>
      <c r="E49" s="71">
        <v>6057</v>
      </c>
      <c r="F49" s="90">
        <v>14</v>
      </c>
      <c r="G49" s="90">
        <v>5</v>
      </c>
      <c r="H49" s="90">
        <v>4</v>
      </c>
      <c r="I49" s="71">
        <v>84</v>
      </c>
      <c r="J49" s="71">
        <v>42</v>
      </c>
      <c r="K49" s="71">
        <v>72</v>
      </c>
      <c r="L49" s="71">
        <v>173</v>
      </c>
      <c r="M49" s="71">
        <v>65</v>
      </c>
      <c r="N49" s="71">
        <v>108</v>
      </c>
      <c r="O49" s="72">
        <v>383</v>
      </c>
      <c r="P49" s="71">
        <v>90</v>
      </c>
      <c r="Q49" s="71">
        <v>271</v>
      </c>
      <c r="R49" s="90">
        <v>496</v>
      </c>
      <c r="S49" s="90">
        <v>118</v>
      </c>
      <c r="T49" s="90">
        <v>306</v>
      </c>
      <c r="U49" s="90">
        <v>778</v>
      </c>
      <c r="V49" s="90">
        <v>324</v>
      </c>
      <c r="W49" s="90">
        <v>386</v>
      </c>
      <c r="X49" s="90">
        <v>1011</v>
      </c>
      <c r="Y49" s="90">
        <v>346</v>
      </c>
      <c r="Z49" s="532" t="s">
        <v>580</v>
      </c>
      <c r="AA49" s="71">
        <v>546</v>
      </c>
      <c r="AB49" s="71">
        <v>435</v>
      </c>
      <c r="AC49" s="71">
        <v>1750</v>
      </c>
      <c r="AD49" s="71">
        <v>1552</v>
      </c>
      <c r="AE49" s="71">
        <v>198</v>
      </c>
      <c r="AF49" s="73">
        <v>1018</v>
      </c>
    </row>
    <row r="50" spans="1:32" s="67" customFormat="1" ht="12.75" customHeight="1">
      <c r="A50" s="845"/>
      <c r="B50" s="900"/>
      <c r="C50" s="531" t="s">
        <v>570</v>
      </c>
      <c r="D50" s="71">
        <v>8041</v>
      </c>
      <c r="E50" s="71">
        <v>5839</v>
      </c>
      <c r="F50" s="90">
        <v>4</v>
      </c>
      <c r="G50" s="90">
        <v>2</v>
      </c>
      <c r="H50" s="90">
        <v>2</v>
      </c>
      <c r="I50" s="71">
        <v>180</v>
      </c>
      <c r="J50" s="71">
        <v>49</v>
      </c>
      <c r="K50" s="71">
        <v>80</v>
      </c>
      <c r="L50" s="71">
        <v>303</v>
      </c>
      <c r="M50" s="71">
        <v>58</v>
      </c>
      <c r="N50" s="71">
        <v>89</v>
      </c>
      <c r="O50" s="72">
        <v>467</v>
      </c>
      <c r="P50" s="71">
        <v>135</v>
      </c>
      <c r="Q50" s="71">
        <v>183</v>
      </c>
      <c r="R50" s="90">
        <v>583</v>
      </c>
      <c r="S50" s="90">
        <v>163</v>
      </c>
      <c r="T50" s="90">
        <v>257</v>
      </c>
      <c r="U50" s="90">
        <v>961</v>
      </c>
      <c r="V50" s="90">
        <v>191</v>
      </c>
      <c r="W50" s="90">
        <v>331</v>
      </c>
      <c r="X50" s="90">
        <v>899</v>
      </c>
      <c r="Y50" s="90">
        <v>280</v>
      </c>
      <c r="Z50" s="532" t="s">
        <v>580</v>
      </c>
      <c r="AA50" s="71">
        <v>235</v>
      </c>
      <c r="AB50" s="71">
        <v>387</v>
      </c>
      <c r="AC50" s="71">
        <v>1288</v>
      </c>
      <c r="AD50" s="71">
        <v>1122</v>
      </c>
      <c r="AE50" s="71">
        <v>166</v>
      </c>
      <c r="AF50" s="73">
        <v>914</v>
      </c>
    </row>
    <row r="51" spans="1:32" s="67" customFormat="1" ht="3.75" customHeight="1">
      <c r="A51" s="313"/>
      <c r="B51" s="312"/>
      <c r="C51" s="312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5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264"/>
    </row>
    <row r="52" spans="1:32" s="67" customFormat="1" ht="12.75" customHeight="1">
      <c r="A52" s="78"/>
      <c r="B52" s="899" t="s">
        <v>572</v>
      </c>
      <c r="C52" s="531" t="s">
        <v>568</v>
      </c>
      <c r="D52" s="71">
        <v>16364</v>
      </c>
      <c r="E52" s="71">
        <v>11451</v>
      </c>
      <c r="F52" s="90">
        <v>8</v>
      </c>
      <c r="G52" s="90">
        <v>4</v>
      </c>
      <c r="H52" s="90">
        <v>7</v>
      </c>
      <c r="I52" s="71">
        <v>198</v>
      </c>
      <c r="J52" s="71">
        <v>43</v>
      </c>
      <c r="K52" s="71">
        <v>158</v>
      </c>
      <c r="L52" s="71">
        <v>359</v>
      </c>
      <c r="M52" s="71">
        <v>108</v>
      </c>
      <c r="N52" s="71">
        <v>178</v>
      </c>
      <c r="O52" s="72">
        <v>658</v>
      </c>
      <c r="P52" s="71">
        <v>215</v>
      </c>
      <c r="Q52" s="71">
        <v>454</v>
      </c>
      <c r="R52" s="90">
        <v>917</v>
      </c>
      <c r="S52" s="90">
        <v>219</v>
      </c>
      <c r="T52" s="90">
        <v>636</v>
      </c>
      <c r="U52" s="90">
        <v>1778</v>
      </c>
      <c r="V52" s="90">
        <v>511</v>
      </c>
      <c r="W52" s="90">
        <v>729</v>
      </c>
      <c r="X52" s="90">
        <v>1856</v>
      </c>
      <c r="Y52" s="90">
        <v>486</v>
      </c>
      <c r="Z52" s="532" t="s">
        <v>580</v>
      </c>
      <c r="AA52" s="71">
        <v>894</v>
      </c>
      <c r="AB52" s="71">
        <v>1035</v>
      </c>
      <c r="AC52" s="71">
        <v>3172</v>
      </c>
      <c r="AD52" s="71">
        <v>2735</v>
      </c>
      <c r="AE52" s="71">
        <v>437</v>
      </c>
      <c r="AF52" s="73">
        <v>1741</v>
      </c>
    </row>
    <row r="53" spans="1:32" s="67" customFormat="1" ht="12.75" customHeight="1">
      <c r="A53" s="78"/>
      <c r="B53" s="900"/>
      <c r="C53" s="531" t="s">
        <v>569</v>
      </c>
      <c r="D53" s="71">
        <v>8236</v>
      </c>
      <c r="E53" s="71">
        <v>5634</v>
      </c>
      <c r="F53" s="90">
        <v>8</v>
      </c>
      <c r="G53" s="90">
        <v>4</v>
      </c>
      <c r="H53" s="90">
        <v>6</v>
      </c>
      <c r="I53" s="71">
        <v>32</v>
      </c>
      <c r="J53" s="71">
        <v>13</v>
      </c>
      <c r="K53" s="71">
        <v>41</v>
      </c>
      <c r="L53" s="71">
        <v>94</v>
      </c>
      <c r="M53" s="71">
        <v>43</v>
      </c>
      <c r="N53" s="71">
        <v>93</v>
      </c>
      <c r="O53" s="72">
        <v>291</v>
      </c>
      <c r="P53" s="71">
        <v>128</v>
      </c>
      <c r="Q53" s="71">
        <v>230</v>
      </c>
      <c r="R53" s="90">
        <v>400</v>
      </c>
      <c r="S53" s="90">
        <v>120</v>
      </c>
      <c r="T53" s="90">
        <v>339</v>
      </c>
      <c r="U53" s="90">
        <v>802</v>
      </c>
      <c r="V53" s="90">
        <v>285</v>
      </c>
      <c r="W53" s="90">
        <v>337</v>
      </c>
      <c r="X53" s="90">
        <v>904</v>
      </c>
      <c r="Y53" s="90">
        <v>290</v>
      </c>
      <c r="Z53" s="532" t="s">
        <v>580</v>
      </c>
      <c r="AA53" s="71">
        <v>616</v>
      </c>
      <c r="AB53" s="71">
        <v>558</v>
      </c>
      <c r="AC53" s="71">
        <v>1707</v>
      </c>
      <c r="AD53" s="71">
        <v>1476</v>
      </c>
      <c r="AE53" s="71">
        <v>231</v>
      </c>
      <c r="AF53" s="73">
        <v>895</v>
      </c>
    </row>
    <row r="54" spans="1:32" s="67" customFormat="1" ht="12.75" customHeight="1">
      <c r="A54" s="78"/>
      <c r="B54" s="900"/>
      <c r="C54" s="531" t="s">
        <v>570</v>
      </c>
      <c r="D54" s="71">
        <v>8128</v>
      </c>
      <c r="E54" s="71">
        <v>5817</v>
      </c>
      <c r="F54" s="532" t="s">
        <v>482</v>
      </c>
      <c r="G54" s="532" t="s">
        <v>482</v>
      </c>
      <c r="H54" s="90">
        <v>1</v>
      </c>
      <c r="I54" s="71">
        <v>166</v>
      </c>
      <c r="J54" s="71">
        <v>30</v>
      </c>
      <c r="K54" s="71">
        <v>117</v>
      </c>
      <c r="L54" s="71">
        <v>265</v>
      </c>
      <c r="M54" s="71">
        <v>65</v>
      </c>
      <c r="N54" s="71">
        <v>85</v>
      </c>
      <c r="O54" s="72">
        <v>367</v>
      </c>
      <c r="P54" s="71">
        <v>87</v>
      </c>
      <c r="Q54" s="71">
        <v>224</v>
      </c>
      <c r="R54" s="90">
        <v>517</v>
      </c>
      <c r="S54" s="90">
        <v>99</v>
      </c>
      <c r="T54" s="90">
        <v>297</v>
      </c>
      <c r="U54" s="90">
        <v>976</v>
      </c>
      <c r="V54" s="90">
        <v>226</v>
      </c>
      <c r="W54" s="90">
        <v>392</v>
      </c>
      <c r="X54" s="90">
        <v>952</v>
      </c>
      <c r="Y54" s="90">
        <v>196</v>
      </c>
      <c r="Z54" s="532" t="s">
        <v>580</v>
      </c>
      <c r="AA54" s="71">
        <v>278</v>
      </c>
      <c r="AB54" s="71">
        <v>477</v>
      </c>
      <c r="AC54" s="71">
        <v>1465</v>
      </c>
      <c r="AD54" s="71">
        <v>1259</v>
      </c>
      <c r="AE54" s="71">
        <v>206</v>
      </c>
      <c r="AF54" s="73">
        <v>846</v>
      </c>
    </row>
    <row r="55" spans="1:32" s="67" customFormat="1" ht="3" customHeight="1" thickBot="1">
      <c r="A55" s="265"/>
      <c r="B55" s="266"/>
      <c r="C55" s="266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267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64"/>
    </row>
  </sheetData>
  <mergeCells count="37">
    <mergeCell ref="AA2:AF2"/>
    <mergeCell ref="R4:Z4"/>
    <mergeCell ref="I2:Q2"/>
    <mergeCell ref="R2:Z2"/>
    <mergeCell ref="AF4:AF6"/>
    <mergeCell ref="A2:H2"/>
    <mergeCell ref="O5:Q5"/>
    <mergeCell ref="E5:E6"/>
    <mergeCell ref="E4:H4"/>
    <mergeCell ref="I4:Q4"/>
    <mergeCell ref="A5:A6"/>
    <mergeCell ref="C5:C6"/>
    <mergeCell ref="D4:D6"/>
    <mergeCell ref="B28:B30"/>
    <mergeCell ref="B8:B10"/>
    <mergeCell ref="B12:B14"/>
    <mergeCell ref="B16:B18"/>
    <mergeCell ref="B52:B54"/>
    <mergeCell ref="AC4:AE4"/>
    <mergeCell ref="U5:W5"/>
    <mergeCell ref="AA5:AA6"/>
    <mergeCell ref="AB5:AB6"/>
    <mergeCell ref="AC5:AC6"/>
    <mergeCell ref="AD5:AD6"/>
    <mergeCell ref="AE5:AE6"/>
    <mergeCell ref="B20:B22"/>
    <mergeCell ref="B24:B26"/>
    <mergeCell ref="A12:A14"/>
    <mergeCell ref="B5:B6"/>
    <mergeCell ref="A48:A50"/>
    <mergeCell ref="A36:A38"/>
    <mergeCell ref="A24:A26"/>
    <mergeCell ref="B32:B34"/>
    <mergeCell ref="B36:B38"/>
    <mergeCell ref="B40:B42"/>
    <mergeCell ref="B44:B46"/>
    <mergeCell ref="B48:B50"/>
  </mergeCells>
  <printOptions/>
  <pageMargins left="1.1811023622047245" right="1.1811023622047245" top="1.5748031496062993" bottom="1.5748031496062993" header="0.5118110236220472" footer="0.9055118110236221"/>
  <pageSetup firstPageNumber="8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120" zoomScaleNormal="120" zoomScaleSheetLayoutView="50" workbookViewId="0" topLeftCell="J7">
      <selection activeCell="R20" sqref="R20"/>
    </sheetView>
  </sheetViews>
  <sheetFormatPr defaultColWidth="9.00390625" defaultRowHeight="21.75" customHeight="1"/>
  <cols>
    <col min="1" max="1" width="19.00390625" style="3" customWidth="1"/>
    <col min="2" max="2" width="7.125" style="5" customWidth="1"/>
    <col min="3" max="3" width="8.25390625" style="5" customWidth="1"/>
    <col min="4" max="4" width="7.625" style="5" customWidth="1"/>
    <col min="5" max="5" width="8.75390625" style="5" customWidth="1"/>
    <col min="6" max="6" width="8.375" style="5" customWidth="1"/>
    <col min="7" max="7" width="7.125" style="5" customWidth="1"/>
    <col min="8" max="8" width="9.625" style="5" customWidth="1"/>
    <col min="9" max="9" width="11.625" style="5" customWidth="1"/>
    <col min="10" max="10" width="7.625" style="5" customWidth="1"/>
    <col min="11" max="11" width="6.625" style="5" customWidth="1"/>
    <col min="12" max="12" width="7.625" style="5" customWidth="1"/>
    <col min="13" max="14" width="8.625" style="5" customWidth="1"/>
    <col min="15" max="15" width="9.125" style="5" customWidth="1"/>
    <col min="16" max="16" width="8.625" style="5" customWidth="1"/>
    <col min="17" max="17" width="6.875" style="8" customWidth="1"/>
    <col min="18" max="16384" width="10.625" style="1" customWidth="1"/>
  </cols>
  <sheetData>
    <row r="1" spans="1:17" s="44" customFormat="1" ht="15.75" customHeight="1">
      <c r="A1" s="60" t="s">
        <v>470</v>
      </c>
      <c r="B1" s="45"/>
      <c r="C1" s="45"/>
      <c r="D1" s="45"/>
      <c r="E1" s="45"/>
      <c r="F1" s="45"/>
      <c r="G1" s="45"/>
      <c r="H1" s="54"/>
      <c r="I1" s="45"/>
      <c r="J1" s="45"/>
      <c r="K1" s="45"/>
      <c r="L1" s="45"/>
      <c r="M1" s="45"/>
      <c r="N1" s="45"/>
      <c r="O1" s="45"/>
      <c r="P1" s="45"/>
      <c r="Q1" s="321" t="s">
        <v>503</v>
      </c>
    </row>
    <row r="2" spans="1:17" s="48" customFormat="1" ht="15.75" customHeight="1">
      <c r="A2" s="747" t="s">
        <v>671</v>
      </c>
      <c r="B2" s="748"/>
      <c r="C2" s="748"/>
      <c r="D2" s="748"/>
      <c r="E2" s="748"/>
      <c r="F2" s="748"/>
      <c r="G2" s="748"/>
      <c r="H2" s="748"/>
      <c r="I2" s="748" t="s">
        <v>672</v>
      </c>
      <c r="J2" s="748"/>
      <c r="K2" s="748"/>
      <c r="L2" s="748"/>
      <c r="M2" s="748"/>
      <c r="N2" s="748"/>
      <c r="O2" s="748"/>
      <c r="P2" s="748"/>
      <c r="Q2" s="748"/>
    </row>
    <row r="3" spans="1:17" s="67" customFormat="1" ht="15.75" customHeight="1" thickBot="1">
      <c r="A3" s="63"/>
      <c r="B3" s="64"/>
      <c r="C3" s="64"/>
      <c r="D3" s="64"/>
      <c r="E3" s="64"/>
      <c r="F3" s="64"/>
      <c r="G3" s="85"/>
      <c r="H3" s="65" t="s">
        <v>674</v>
      </c>
      <c r="I3" s="64"/>
      <c r="J3" s="64"/>
      <c r="K3" s="64"/>
      <c r="L3" s="64"/>
      <c r="M3" s="64"/>
      <c r="N3" s="64"/>
      <c r="O3" s="64"/>
      <c r="P3" s="64"/>
      <c r="Q3" s="66" t="s">
        <v>460</v>
      </c>
    </row>
    <row r="4" spans="1:17" s="67" customFormat="1" ht="18" customHeight="1">
      <c r="A4" s="735" t="s">
        <v>633</v>
      </c>
      <c r="B4" s="746" t="s">
        <v>634</v>
      </c>
      <c r="C4" s="744"/>
      <c r="D4" s="744"/>
      <c r="E4" s="744"/>
      <c r="F4" s="744"/>
      <c r="G4" s="744"/>
      <c r="H4" s="744"/>
      <c r="I4" s="744" t="s">
        <v>490</v>
      </c>
      <c r="J4" s="744"/>
      <c r="K4" s="745"/>
      <c r="L4" s="749" t="s">
        <v>504</v>
      </c>
      <c r="M4" s="744"/>
      <c r="N4" s="744"/>
      <c r="O4" s="744"/>
      <c r="P4" s="744"/>
      <c r="Q4" s="744"/>
    </row>
    <row r="5" spans="1:17" s="67" customFormat="1" ht="18" customHeight="1">
      <c r="A5" s="736"/>
      <c r="B5" s="385" t="s">
        <v>635</v>
      </c>
      <c r="C5" s="385" t="s">
        <v>636</v>
      </c>
      <c r="D5" s="737" t="s">
        <v>637</v>
      </c>
      <c r="E5" s="738"/>
      <c r="F5" s="738"/>
      <c r="G5" s="739"/>
      <c r="H5" s="386" t="s">
        <v>638</v>
      </c>
      <c r="I5" s="387" t="s">
        <v>639</v>
      </c>
      <c r="J5" s="385" t="s">
        <v>640</v>
      </c>
      <c r="K5" s="385" t="s">
        <v>505</v>
      </c>
      <c r="L5" s="385" t="s">
        <v>635</v>
      </c>
      <c r="M5" s="385" t="s">
        <v>641</v>
      </c>
      <c r="N5" s="737" t="s">
        <v>642</v>
      </c>
      <c r="O5" s="738"/>
      <c r="P5" s="738"/>
      <c r="Q5" s="738"/>
    </row>
    <row r="6" spans="1:17" s="67" customFormat="1" ht="18" customHeight="1">
      <c r="A6" s="736"/>
      <c r="B6" s="70"/>
      <c r="C6" s="733" t="s">
        <v>643</v>
      </c>
      <c r="D6" s="388" t="s">
        <v>644</v>
      </c>
      <c r="E6" s="389" t="s">
        <v>645</v>
      </c>
      <c r="F6" s="389" t="s">
        <v>646</v>
      </c>
      <c r="G6" s="389" t="s">
        <v>647</v>
      </c>
      <c r="H6" s="741" t="s">
        <v>486</v>
      </c>
      <c r="I6" s="742" t="s">
        <v>487</v>
      </c>
      <c r="J6" s="70"/>
      <c r="K6" s="70"/>
      <c r="L6" s="70"/>
      <c r="M6" s="733" t="s">
        <v>489</v>
      </c>
      <c r="N6" s="386" t="s">
        <v>644</v>
      </c>
      <c r="O6" s="386" t="s">
        <v>645</v>
      </c>
      <c r="P6" s="390" t="s">
        <v>648</v>
      </c>
      <c r="Q6" s="391" t="s">
        <v>647</v>
      </c>
    </row>
    <row r="7" spans="1:17" s="53" customFormat="1" ht="18" customHeight="1" thickBot="1">
      <c r="A7" s="49" t="s">
        <v>430</v>
      </c>
      <c r="B7" s="50" t="s">
        <v>468</v>
      </c>
      <c r="C7" s="740"/>
      <c r="D7" s="51" t="s">
        <v>483</v>
      </c>
      <c r="E7" s="50" t="s">
        <v>649</v>
      </c>
      <c r="F7" s="50" t="s">
        <v>485</v>
      </c>
      <c r="G7" s="50" t="s">
        <v>469</v>
      </c>
      <c r="H7" s="734"/>
      <c r="I7" s="743"/>
      <c r="J7" s="52" t="s">
        <v>488</v>
      </c>
      <c r="K7" s="52" t="s">
        <v>469</v>
      </c>
      <c r="L7" s="52" t="s">
        <v>468</v>
      </c>
      <c r="M7" s="734"/>
      <c r="N7" s="82" t="s">
        <v>483</v>
      </c>
      <c r="O7" s="82" t="s">
        <v>484</v>
      </c>
      <c r="P7" s="82" t="s">
        <v>650</v>
      </c>
      <c r="Q7" s="83" t="s">
        <v>469</v>
      </c>
    </row>
    <row r="8" spans="1:17" s="67" customFormat="1" ht="16.5" customHeight="1">
      <c r="A8" s="392" t="s">
        <v>651</v>
      </c>
      <c r="B8" s="115">
        <v>131314</v>
      </c>
      <c r="C8" s="115">
        <v>3681</v>
      </c>
      <c r="D8" s="114">
        <v>13314</v>
      </c>
      <c r="E8" s="115">
        <v>1608</v>
      </c>
      <c r="F8" s="115">
        <v>439</v>
      </c>
      <c r="G8" s="115">
        <v>136</v>
      </c>
      <c r="H8" s="114">
        <v>54701</v>
      </c>
      <c r="I8" s="115">
        <v>57399</v>
      </c>
      <c r="J8" s="115">
        <v>21</v>
      </c>
      <c r="K8" s="115">
        <v>15</v>
      </c>
      <c r="L8" s="115">
        <v>103685</v>
      </c>
      <c r="M8" s="115">
        <v>5118</v>
      </c>
      <c r="N8" s="114">
        <v>8259</v>
      </c>
      <c r="O8" s="114">
        <v>1411</v>
      </c>
      <c r="P8" s="37">
        <v>467</v>
      </c>
      <c r="Q8" s="393" t="s">
        <v>482</v>
      </c>
    </row>
    <row r="9" spans="1:17" s="67" customFormat="1" ht="16.5" customHeight="1">
      <c r="A9" s="392" t="s">
        <v>652</v>
      </c>
      <c r="B9" s="115">
        <v>130507</v>
      </c>
      <c r="C9" s="115">
        <v>3892</v>
      </c>
      <c r="D9" s="114">
        <v>13597</v>
      </c>
      <c r="E9" s="115">
        <v>1721</v>
      </c>
      <c r="F9" s="115">
        <v>503</v>
      </c>
      <c r="G9" s="115">
        <v>567</v>
      </c>
      <c r="H9" s="114">
        <v>53861</v>
      </c>
      <c r="I9" s="115">
        <v>55850</v>
      </c>
      <c r="J9" s="115">
        <v>456</v>
      </c>
      <c r="K9" s="115">
        <v>60</v>
      </c>
      <c r="L9" s="115">
        <v>105649</v>
      </c>
      <c r="M9" s="115">
        <v>3512</v>
      </c>
      <c r="N9" s="114">
        <v>8653</v>
      </c>
      <c r="O9" s="114">
        <v>1273</v>
      </c>
      <c r="P9" s="37">
        <v>1790</v>
      </c>
      <c r="Q9" s="393" t="s">
        <v>482</v>
      </c>
    </row>
    <row r="10" spans="1:17" s="67" customFormat="1" ht="16.5" customHeight="1">
      <c r="A10" s="392" t="s">
        <v>816</v>
      </c>
      <c r="B10" s="115">
        <v>121849</v>
      </c>
      <c r="C10" s="115">
        <v>1820</v>
      </c>
      <c r="D10" s="114">
        <v>10164</v>
      </c>
      <c r="E10" s="115">
        <v>1732</v>
      </c>
      <c r="F10" s="115">
        <v>1459</v>
      </c>
      <c r="G10" s="115" t="s">
        <v>482</v>
      </c>
      <c r="H10" s="114">
        <v>49796</v>
      </c>
      <c r="I10" s="115">
        <v>55458</v>
      </c>
      <c r="J10" s="115">
        <v>1298</v>
      </c>
      <c r="K10" s="115">
        <v>122</v>
      </c>
      <c r="L10" s="115">
        <v>100511</v>
      </c>
      <c r="M10" s="115">
        <v>377</v>
      </c>
      <c r="N10" s="114">
        <v>8480</v>
      </c>
      <c r="O10" s="114">
        <v>1283</v>
      </c>
      <c r="P10" s="37">
        <v>708</v>
      </c>
      <c r="Q10" s="393" t="s">
        <v>482</v>
      </c>
    </row>
    <row r="11" spans="1:17" s="67" customFormat="1" ht="15.75" customHeight="1">
      <c r="A11" s="397"/>
      <c r="B11" s="115"/>
      <c r="C11" s="115"/>
      <c r="D11" s="114"/>
      <c r="E11" s="115"/>
      <c r="F11" s="115"/>
      <c r="G11" s="115"/>
      <c r="H11" s="114"/>
      <c r="I11" s="115"/>
      <c r="J11" s="115"/>
      <c r="K11" s="115"/>
      <c r="L11" s="115"/>
      <c r="M11" s="115"/>
      <c r="N11" s="114"/>
      <c r="O11" s="114"/>
      <c r="P11" s="37"/>
      <c r="Q11" s="224"/>
    </row>
    <row r="12" spans="1:17" s="67" customFormat="1" ht="16.5" customHeight="1">
      <c r="A12" s="392" t="s">
        <v>653</v>
      </c>
      <c r="B12" s="115">
        <v>118666</v>
      </c>
      <c r="C12" s="115">
        <v>1330</v>
      </c>
      <c r="D12" s="114">
        <v>11664</v>
      </c>
      <c r="E12" s="115">
        <v>1696</v>
      </c>
      <c r="F12" s="115">
        <v>405</v>
      </c>
      <c r="G12" s="115">
        <v>2</v>
      </c>
      <c r="H12" s="114">
        <v>49290</v>
      </c>
      <c r="I12" s="115">
        <v>52696</v>
      </c>
      <c r="J12" s="115">
        <v>1531</v>
      </c>
      <c r="K12" s="115">
        <v>52</v>
      </c>
      <c r="L12" s="115">
        <v>94930</v>
      </c>
      <c r="M12" s="115">
        <v>1652</v>
      </c>
      <c r="N12" s="114">
        <v>7137</v>
      </c>
      <c r="O12" s="368">
        <v>1253</v>
      </c>
      <c r="P12" s="37">
        <v>412</v>
      </c>
      <c r="Q12" s="393" t="s">
        <v>482</v>
      </c>
    </row>
    <row r="13" spans="1:17" s="67" customFormat="1" ht="16.5" customHeight="1">
      <c r="A13" s="392" t="s">
        <v>654</v>
      </c>
      <c r="B13" s="115">
        <v>115888</v>
      </c>
      <c r="C13" s="115">
        <v>1243</v>
      </c>
      <c r="D13" s="114">
        <v>10603</v>
      </c>
      <c r="E13" s="115">
        <v>1759</v>
      </c>
      <c r="F13" s="115">
        <v>405</v>
      </c>
      <c r="G13" s="394" t="s">
        <v>482</v>
      </c>
      <c r="H13" s="114">
        <v>48519</v>
      </c>
      <c r="I13" s="115">
        <v>51183</v>
      </c>
      <c r="J13" s="115">
        <v>2166</v>
      </c>
      <c r="K13" s="115">
        <v>10</v>
      </c>
      <c r="L13" s="115">
        <v>93076</v>
      </c>
      <c r="M13" s="115">
        <v>2091</v>
      </c>
      <c r="N13" s="114">
        <v>6667</v>
      </c>
      <c r="O13" s="368">
        <v>1166</v>
      </c>
      <c r="P13" s="37">
        <v>560</v>
      </c>
      <c r="Q13" s="393" t="s">
        <v>482</v>
      </c>
    </row>
    <row r="14" spans="1:17" s="67" customFormat="1" ht="16.5" customHeight="1">
      <c r="A14" s="392" t="s">
        <v>817</v>
      </c>
      <c r="B14" s="115">
        <v>107794</v>
      </c>
      <c r="C14" s="115">
        <v>1348</v>
      </c>
      <c r="D14" s="114">
        <v>10233</v>
      </c>
      <c r="E14" s="115">
        <v>1613</v>
      </c>
      <c r="F14" s="115">
        <v>433</v>
      </c>
      <c r="G14" s="394" t="s">
        <v>482</v>
      </c>
      <c r="H14" s="114">
        <v>43597</v>
      </c>
      <c r="I14" s="115">
        <v>49001</v>
      </c>
      <c r="J14" s="115">
        <v>1548</v>
      </c>
      <c r="K14" s="115">
        <v>21</v>
      </c>
      <c r="L14" s="115">
        <v>92308</v>
      </c>
      <c r="M14" s="115">
        <v>2613</v>
      </c>
      <c r="N14" s="114">
        <v>6199</v>
      </c>
      <c r="O14" s="368">
        <v>1212</v>
      </c>
      <c r="P14" s="37">
        <v>1527</v>
      </c>
      <c r="Q14" s="393" t="s">
        <v>482</v>
      </c>
    </row>
    <row r="15" spans="1:17" s="67" customFormat="1" ht="15.75" customHeight="1">
      <c r="A15" s="397"/>
      <c r="B15" s="115"/>
      <c r="C15" s="115"/>
      <c r="D15" s="114"/>
      <c r="E15" s="115"/>
      <c r="F15" s="115"/>
      <c r="G15" s="398"/>
      <c r="H15" s="114"/>
      <c r="I15" s="115"/>
      <c r="J15" s="115"/>
      <c r="K15" s="115"/>
      <c r="L15" s="115"/>
      <c r="M15" s="115"/>
      <c r="N15" s="114"/>
      <c r="O15" s="368"/>
      <c r="P15" s="37"/>
      <c r="Q15" s="224"/>
    </row>
    <row r="16" spans="1:17" s="67" customFormat="1" ht="16.5" customHeight="1">
      <c r="A16" s="392" t="s">
        <v>655</v>
      </c>
      <c r="B16" s="115">
        <v>114015</v>
      </c>
      <c r="C16" s="115">
        <v>1450</v>
      </c>
      <c r="D16" s="114">
        <v>9844</v>
      </c>
      <c r="E16" s="115">
        <v>1565</v>
      </c>
      <c r="F16" s="115">
        <v>807</v>
      </c>
      <c r="G16" s="394" t="s">
        <v>482</v>
      </c>
      <c r="H16" s="114">
        <v>46286</v>
      </c>
      <c r="I16" s="115">
        <v>52389</v>
      </c>
      <c r="J16" s="115">
        <v>1664</v>
      </c>
      <c r="K16" s="115">
        <v>10</v>
      </c>
      <c r="L16" s="115">
        <v>98064</v>
      </c>
      <c r="M16" s="115">
        <v>2896</v>
      </c>
      <c r="N16" s="114">
        <v>7406</v>
      </c>
      <c r="O16" s="368">
        <v>1159</v>
      </c>
      <c r="P16" s="37">
        <v>978</v>
      </c>
      <c r="Q16" s="393" t="s">
        <v>482</v>
      </c>
    </row>
    <row r="17" spans="1:17" s="76" customFormat="1" ht="16.5" customHeight="1">
      <c r="A17" s="392" t="s">
        <v>656</v>
      </c>
      <c r="B17" s="376">
        <v>109412</v>
      </c>
      <c r="C17" s="377">
        <v>1425</v>
      </c>
      <c r="D17" s="377">
        <v>10242</v>
      </c>
      <c r="E17" s="377">
        <v>1662</v>
      </c>
      <c r="F17" s="377">
        <v>506</v>
      </c>
      <c r="G17" s="395" t="s">
        <v>482</v>
      </c>
      <c r="H17" s="377">
        <v>43756</v>
      </c>
      <c r="I17" s="378">
        <v>50378</v>
      </c>
      <c r="J17" s="377">
        <v>1426</v>
      </c>
      <c r="K17" s="377">
        <v>17</v>
      </c>
      <c r="L17" s="377">
        <v>91879</v>
      </c>
      <c r="M17" s="377">
        <v>3075</v>
      </c>
      <c r="N17" s="377">
        <v>6564</v>
      </c>
      <c r="O17" s="377">
        <v>1056</v>
      </c>
      <c r="P17" s="377">
        <v>644</v>
      </c>
      <c r="Q17" s="396" t="s">
        <v>482</v>
      </c>
    </row>
    <row r="18" spans="1:17" s="76" customFormat="1" ht="15.75" customHeight="1">
      <c r="A18" s="397" t="s">
        <v>809</v>
      </c>
      <c r="B18" s="376">
        <v>115448</v>
      </c>
      <c r="C18" s="377">
        <v>1974</v>
      </c>
      <c r="D18" s="377">
        <v>9673</v>
      </c>
      <c r="E18" s="377">
        <v>1718</v>
      </c>
      <c r="F18" s="377">
        <v>423</v>
      </c>
      <c r="G18" s="377" t="s">
        <v>482</v>
      </c>
      <c r="H18" s="377">
        <v>45684</v>
      </c>
      <c r="I18" s="378">
        <v>54289</v>
      </c>
      <c r="J18" s="377">
        <v>1671</v>
      </c>
      <c r="K18" s="377">
        <v>16</v>
      </c>
      <c r="L18" s="377">
        <v>95238</v>
      </c>
      <c r="M18" s="377">
        <v>3121</v>
      </c>
      <c r="N18" s="377">
        <v>6435</v>
      </c>
      <c r="O18" s="377">
        <v>1123</v>
      </c>
      <c r="P18" s="377">
        <v>906</v>
      </c>
      <c r="Q18" s="372" t="s">
        <v>482</v>
      </c>
    </row>
    <row r="19" spans="1:17" s="76" customFormat="1" ht="15.75" customHeight="1">
      <c r="A19" s="397"/>
      <c r="B19" s="376"/>
      <c r="C19" s="377"/>
      <c r="D19" s="377"/>
      <c r="E19" s="377"/>
      <c r="F19" s="377"/>
      <c r="G19" s="377"/>
      <c r="H19" s="377"/>
      <c r="I19" s="378"/>
      <c r="J19" s="377"/>
      <c r="K19" s="377"/>
      <c r="L19" s="377"/>
      <c r="M19" s="377"/>
      <c r="N19" s="377"/>
      <c r="O19" s="377"/>
      <c r="P19" s="377"/>
      <c r="Q19" s="372"/>
    </row>
    <row r="20" spans="1:17" s="76" customFormat="1" ht="16.5" customHeight="1">
      <c r="A20" s="392" t="s">
        <v>818</v>
      </c>
      <c r="B20" s="376">
        <f aca="true" t="shared" si="0" ref="B20:G20">SUM(B22:B38)</f>
        <v>125592</v>
      </c>
      <c r="C20" s="377">
        <f t="shared" si="0"/>
        <v>1977</v>
      </c>
      <c r="D20" s="377">
        <f t="shared" si="0"/>
        <v>9790</v>
      </c>
      <c r="E20" s="377">
        <f t="shared" si="0"/>
        <v>1682</v>
      </c>
      <c r="F20" s="377">
        <f t="shared" si="0"/>
        <v>551</v>
      </c>
      <c r="G20" s="655">
        <f t="shared" si="0"/>
        <v>0</v>
      </c>
      <c r="H20" s="377">
        <f aca="true" t="shared" si="1" ref="H20:Q20">SUM(H22:H38)</f>
        <v>45603</v>
      </c>
      <c r="I20" s="378">
        <f t="shared" si="1"/>
        <v>55658</v>
      </c>
      <c r="J20" s="377">
        <f t="shared" si="1"/>
        <v>2181</v>
      </c>
      <c r="K20" s="377">
        <f t="shared" si="1"/>
        <v>8150</v>
      </c>
      <c r="L20" s="377">
        <f t="shared" si="1"/>
        <v>108220</v>
      </c>
      <c r="M20" s="377">
        <f t="shared" si="1"/>
        <v>2485</v>
      </c>
      <c r="N20" s="377">
        <f t="shared" si="1"/>
        <v>6646</v>
      </c>
      <c r="O20" s="377">
        <f t="shared" si="1"/>
        <v>1203</v>
      </c>
      <c r="P20" s="377">
        <f t="shared" si="1"/>
        <v>1426</v>
      </c>
      <c r="Q20" s="666">
        <f t="shared" si="1"/>
        <v>0</v>
      </c>
    </row>
    <row r="21" spans="1:17" s="76" customFormat="1" ht="15.75" customHeight="1">
      <c r="A21" s="75"/>
      <c r="B21" s="379"/>
      <c r="C21" s="378"/>
      <c r="D21" s="377"/>
      <c r="E21" s="378"/>
      <c r="F21" s="378"/>
      <c r="G21" s="656"/>
      <c r="H21" s="377"/>
      <c r="I21" s="378"/>
      <c r="J21" s="378"/>
      <c r="K21" s="378"/>
      <c r="L21" s="377"/>
      <c r="M21" s="378"/>
      <c r="N21" s="377"/>
      <c r="O21" s="370"/>
      <c r="P21" s="333"/>
      <c r="Q21" s="667"/>
    </row>
    <row r="22" spans="1:17" s="76" customFormat="1" ht="16.5" customHeight="1">
      <c r="A22" s="77" t="s">
        <v>657</v>
      </c>
      <c r="B22" s="379">
        <v>24934</v>
      </c>
      <c r="C22" s="378">
        <v>564</v>
      </c>
      <c r="D22" s="377">
        <v>3107</v>
      </c>
      <c r="E22" s="378">
        <v>418</v>
      </c>
      <c r="F22" s="378">
        <v>92</v>
      </c>
      <c r="G22" s="657">
        <v>0</v>
      </c>
      <c r="H22" s="377">
        <v>10366</v>
      </c>
      <c r="I22" s="378">
        <v>10065</v>
      </c>
      <c r="J22" s="378">
        <v>321</v>
      </c>
      <c r="K22" s="378">
        <v>1</v>
      </c>
      <c r="L22" s="377">
        <v>18785</v>
      </c>
      <c r="M22" s="378">
        <v>655</v>
      </c>
      <c r="N22" s="377">
        <v>1785</v>
      </c>
      <c r="O22" s="370">
        <v>293</v>
      </c>
      <c r="P22" s="333">
        <v>247</v>
      </c>
      <c r="Q22" s="668">
        <v>0</v>
      </c>
    </row>
    <row r="23" spans="1:17" s="76" customFormat="1" ht="15.75" customHeight="1">
      <c r="A23" s="78"/>
      <c r="B23" s="379"/>
      <c r="C23" s="378"/>
      <c r="D23" s="377"/>
      <c r="E23" s="380"/>
      <c r="F23" s="378"/>
      <c r="G23" s="655"/>
      <c r="H23" s="377"/>
      <c r="I23" s="378"/>
      <c r="J23" s="378"/>
      <c r="K23" s="378"/>
      <c r="L23" s="377"/>
      <c r="M23" s="380"/>
      <c r="N23" s="377"/>
      <c r="O23" s="377"/>
      <c r="P23" s="333"/>
      <c r="Q23" s="669"/>
    </row>
    <row r="24" spans="1:17" s="76" customFormat="1" ht="16.5" customHeight="1">
      <c r="A24" s="77" t="s">
        <v>658</v>
      </c>
      <c r="B24" s="379">
        <v>28105</v>
      </c>
      <c r="C24" s="378">
        <v>427</v>
      </c>
      <c r="D24" s="377">
        <v>1293</v>
      </c>
      <c r="E24" s="378">
        <v>288</v>
      </c>
      <c r="F24" s="378">
        <v>121</v>
      </c>
      <c r="G24" s="662">
        <v>0</v>
      </c>
      <c r="H24" s="377">
        <v>6728</v>
      </c>
      <c r="I24" s="378">
        <v>10669</v>
      </c>
      <c r="J24" s="378">
        <v>436</v>
      </c>
      <c r="K24" s="378">
        <v>8143</v>
      </c>
      <c r="L24" s="377">
        <v>25130</v>
      </c>
      <c r="M24" s="378">
        <v>492</v>
      </c>
      <c r="N24" s="377">
        <v>1018</v>
      </c>
      <c r="O24" s="370">
        <v>251</v>
      </c>
      <c r="P24" s="333">
        <v>357</v>
      </c>
      <c r="Q24" s="668">
        <v>0</v>
      </c>
    </row>
    <row r="25" spans="1:17" s="76" customFormat="1" ht="16.5" customHeight="1">
      <c r="A25" s="77" t="s">
        <v>660</v>
      </c>
      <c r="B25" s="379">
        <v>12015</v>
      </c>
      <c r="C25" s="378">
        <v>129</v>
      </c>
      <c r="D25" s="377">
        <v>518</v>
      </c>
      <c r="E25" s="378">
        <v>161</v>
      </c>
      <c r="F25" s="378">
        <v>46</v>
      </c>
      <c r="G25" s="662">
        <v>0</v>
      </c>
      <c r="H25" s="377">
        <v>3408</v>
      </c>
      <c r="I25" s="378">
        <v>7508</v>
      </c>
      <c r="J25" s="378">
        <v>244</v>
      </c>
      <c r="K25" s="373">
        <v>1</v>
      </c>
      <c r="L25" s="377">
        <v>12890</v>
      </c>
      <c r="M25" s="378">
        <v>206</v>
      </c>
      <c r="N25" s="377">
        <v>508</v>
      </c>
      <c r="O25" s="370">
        <v>117</v>
      </c>
      <c r="P25" s="333">
        <v>152</v>
      </c>
      <c r="Q25" s="668">
        <v>0</v>
      </c>
    </row>
    <row r="26" spans="1:17" s="76" customFormat="1" ht="16.5" customHeight="1">
      <c r="A26" s="77" t="s">
        <v>661</v>
      </c>
      <c r="B26" s="379">
        <v>10699</v>
      </c>
      <c r="C26" s="378">
        <v>98</v>
      </c>
      <c r="D26" s="377">
        <v>471</v>
      </c>
      <c r="E26" s="378">
        <v>124</v>
      </c>
      <c r="F26" s="378">
        <v>152</v>
      </c>
      <c r="G26" s="662">
        <v>0</v>
      </c>
      <c r="H26" s="377">
        <v>3748</v>
      </c>
      <c r="I26" s="378">
        <v>5818</v>
      </c>
      <c r="J26" s="378">
        <v>287</v>
      </c>
      <c r="K26" s="373">
        <v>1</v>
      </c>
      <c r="L26" s="377">
        <v>10312</v>
      </c>
      <c r="M26" s="378">
        <v>230</v>
      </c>
      <c r="N26" s="377">
        <v>414</v>
      </c>
      <c r="O26" s="370">
        <v>82</v>
      </c>
      <c r="P26" s="333">
        <v>319</v>
      </c>
      <c r="Q26" s="668">
        <v>0</v>
      </c>
    </row>
    <row r="27" spans="1:17" s="76" customFormat="1" ht="15.75" customHeight="1">
      <c r="A27" s="78"/>
      <c r="B27" s="379"/>
      <c r="C27" s="378"/>
      <c r="D27" s="377"/>
      <c r="E27" s="378"/>
      <c r="F27" s="378"/>
      <c r="G27" s="656"/>
      <c r="H27" s="377"/>
      <c r="I27" s="378"/>
      <c r="J27" s="378"/>
      <c r="K27" s="378"/>
      <c r="L27" s="377"/>
      <c r="M27" s="378"/>
      <c r="N27" s="377"/>
      <c r="O27" s="381"/>
      <c r="P27" s="333"/>
      <c r="Q27" s="669"/>
    </row>
    <row r="28" spans="1:17" s="76" customFormat="1" ht="16.5" customHeight="1">
      <c r="A28" s="77" t="s">
        <v>662</v>
      </c>
      <c r="B28" s="379">
        <v>5670</v>
      </c>
      <c r="C28" s="378">
        <v>80</v>
      </c>
      <c r="D28" s="377">
        <v>334</v>
      </c>
      <c r="E28" s="378">
        <v>55</v>
      </c>
      <c r="F28" s="378">
        <v>31</v>
      </c>
      <c r="G28" s="662">
        <v>0</v>
      </c>
      <c r="H28" s="377">
        <v>2075</v>
      </c>
      <c r="I28" s="378">
        <v>2998</v>
      </c>
      <c r="J28" s="378">
        <v>96</v>
      </c>
      <c r="K28" s="373">
        <v>1</v>
      </c>
      <c r="L28" s="377">
        <v>4477</v>
      </c>
      <c r="M28" s="378">
        <v>104</v>
      </c>
      <c r="N28" s="377">
        <v>288</v>
      </c>
      <c r="O28" s="370">
        <v>42</v>
      </c>
      <c r="P28" s="333">
        <v>75</v>
      </c>
      <c r="Q28" s="668">
        <v>0</v>
      </c>
    </row>
    <row r="29" spans="1:17" s="76" customFormat="1" ht="16.5" customHeight="1">
      <c r="A29" s="77" t="s">
        <v>663</v>
      </c>
      <c r="B29" s="379">
        <v>7413</v>
      </c>
      <c r="C29" s="378">
        <v>132</v>
      </c>
      <c r="D29" s="377">
        <v>526</v>
      </c>
      <c r="E29" s="378">
        <v>109</v>
      </c>
      <c r="F29" s="378">
        <v>27</v>
      </c>
      <c r="G29" s="662">
        <v>0</v>
      </c>
      <c r="H29" s="377">
        <v>3135</v>
      </c>
      <c r="I29" s="378">
        <v>3327</v>
      </c>
      <c r="J29" s="378">
        <v>156</v>
      </c>
      <c r="K29" s="373">
        <v>1</v>
      </c>
      <c r="L29" s="377">
        <v>6095</v>
      </c>
      <c r="M29" s="378">
        <v>163</v>
      </c>
      <c r="N29" s="377">
        <v>383</v>
      </c>
      <c r="O29" s="370">
        <v>92</v>
      </c>
      <c r="P29" s="333">
        <v>58</v>
      </c>
      <c r="Q29" s="668">
        <v>0</v>
      </c>
    </row>
    <row r="30" spans="1:17" s="76" customFormat="1" ht="16.5" customHeight="1">
      <c r="A30" s="77" t="s">
        <v>664</v>
      </c>
      <c r="B30" s="379">
        <v>9570</v>
      </c>
      <c r="C30" s="378">
        <v>165</v>
      </c>
      <c r="D30" s="377">
        <v>1439</v>
      </c>
      <c r="E30" s="378">
        <v>195</v>
      </c>
      <c r="F30" s="378">
        <v>15</v>
      </c>
      <c r="G30" s="662">
        <v>0</v>
      </c>
      <c r="H30" s="377">
        <v>4077</v>
      </c>
      <c r="I30" s="378">
        <v>3535</v>
      </c>
      <c r="J30" s="378">
        <v>144</v>
      </c>
      <c r="K30" s="664">
        <v>0</v>
      </c>
      <c r="L30" s="377">
        <v>6302</v>
      </c>
      <c r="M30" s="378">
        <v>181</v>
      </c>
      <c r="N30" s="377">
        <v>704</v>
      </c>
      <c r="O30" s="370">
        <v>111</v>
      </c>
      <c r="P30" s="333">
        <v>49</v>
      </c>
      <c r="Q30" s="668">
        <v>0</v>
      </c>
    </row>
    <row r="31" spans="1:17" s="76" customFormat="1" ht="15.75" customHeight="1">
      <c r="A31" s="78"/>
      <c r="B31" s="379"/>
      <c r="C31" s="378"/>
      <c r="D31" s="377"/>
      <c r="E31" s="378"/>
      <c r="F31" s="378"/>
      <c r="G31" s="655"/>
      <c r="H31" s="377"/>
      <c r="I31" s="378"/>
      <c r="J31" s="378"/>
      <c r="K31" s="378"/>
      <c r="L31" s="377"/>
      <c r="M31" s="378"/>
      <c r="N31" s="377"/>
      <c r="O31" s="377"/>
      <c r="P31" s="333"/>
      <c r="Q31" s="669"/>
    </row>
    <row r="32" spans="1:17" s="76" customFormat="1" ht="16.5" customHeight="1">
      <c r="A32" s="77" t="s">
        <v>665</v>
      </c>
      <c r="B32" s="379">
        <v>3618</v>
      </c>
      <c r="C32" s="378">
        <v>63</v>
      </c>
      <c r="D32" s="377">
        <v>207</v>
      </c>
      <c r="E32" s="378">
        <v>59</v>
      </c>
      <c r="F32" s="378">
        <v>5</v>
      </c>
      <c r="G32" s="662">
        <v>0</v>
      </c>
      <c r="H32" s="377">
        <v>1325</v>
      </c>
      <c r="I32" s="378">
        <v>1846</v>
      </c>
      <c r="J32" s="378">
        <v>113</v>
      </c>
      <c r="K32" s="664">
        <v>0</v>
      </c>
      <c r="L32" s="377">
        <v>3807</v>
      </c>
      <c r="M32" s="378">
        <v>71</v>
      </c>
      <c r="N32" s="377">
        <v>195</v>
      </c>
      <c r="O32" s="370">
        <v>34</v>
      </c>
      <c r="P32" s="333">
        <v>22</v>
      </c>
      <c r="Q32" s="668">
        <v>0</v>
      </c>
    </row>
    <row r="33" spans="1:17" s="76" customFormat="1" ht="16.5" customHeight="1">
      <c r="A33" s="77" t="s">
        <v>666</v>
      </c>
      <c r="B33" s="379">
        <v>10809</v>
      </c>
      <c r="C33" s="378">
        <v>138</v>
      </c>
      <c r="D33" s="377">
        <v>1039</v>
      </c>
      <c r="E33" s="378">
        <v>106</v>
      </c>
      <c r="F33" s="378">
        <v>35</v>
      </c>
      <c r="G33" s="662">
        <v>0</v>
      </c>
      <c r="H33" s="377">
        <v>6314</v>
      </c>
      <c r="I33" s="378">
        <v>3032</v>
      </c>
      <c r="J33" s="378">
        <v>144</v>
      </c>
      <c r="K33" s="373">
        <v>1</v>
      </c>
      <c r="L33" s="377">
        <v>9031</v>
      </c>
      <c r="M33" s="378">
        <v>147</v>
      </c>
      <c r="N33" s="377">
        <v>693</v>
      </c>
      <c r="O33" s="370">
        <v>87</v>
      </c>
      <c r="P33" s="333">
        <v>76</v>
      </c>
      <c r="Q33" s="668">
        <v>0</v>
      </c>
    </row>
    <row r="34" spans="1:17" s="76" customFormat="1" ht="16.5" customHeight="1">
      <c r="A34" s="77" t="s">
        <v>667</v>
      </c>
      <c r="B34" s="379">
        <v>6177</v>
      </c>
      <c r="C34" s="378">
        <v>101</v>
      </c>
      <c r="D34" s="377">
        <v>587</v>
      </c>
      <c r="E34" s="378">
        <v>110</v>
      </c>
      <c r="F34" s="378">
        <v>21</v>
      </c>
      <c r="G34" s="662">
        <v>0</v>
      </c>
      <c r="H34" s="377">
        <v>2561</v>
      </c>
      <c r="I34" s="378">
        <v>2675</v>
      </c>
      <c r="J34" s="378">
        <v>121</v>
      </c>
      <c r="K34" s="373">
        <v>1</v>
      </c>
      <c r="L34" s="377">
        <v>5583</v>
      </c>
      <c r="M34" s="378">
        <v>153</v>
      </c>
      <c r="N34" s="377">
        <v>432</v>
      </c>
      <c r="O34" s="370">
        <v>69</v>
      </c>
      <c r="P34" s="333">
        <v>59</v>
      </c>
      <c r="Q34" s="668">
        <v>0</v>
      </c>
    </row>
    <row r="35" spans="1:17" s="76" customFormat="1" ht="15.75" customHeight="1">
      <c r="A35" s="78"/>
      <c r="B35" s="379"/>
      <c r="C35" s="378"/>
      <c r="D35" s="377"/>
      <c r="E35" s="378"/>
      <c r="F35" s="378"/>
      <c r="G35" s="655"/>
      <c r="H35" s="377"/>
      <c r="I35" s="378"/>
      <c r="J35" s="378"/>
      <c r="K35" s="378"/>
      <c r="L35" s="377"/>
      <c r="M35" s="378"/>
      <c r="N35" s="377"/>
      <c r="O35" s="377"/>
      <c r="P35" s="333"/>
      <c r="Q35" s="669"/>
    </row>
    <row r="36" spans="1:17" s="76" customFormat="1" ht="16.5" customHeight="1">
      <c r="A36" s="77" t="s">
        <v>668</v>
      </c>
      <c r="B36" s="379">
        <v>2136</v>
      </c>
      <c r="C36" s="378">
        <v>34</v>
      </c>
      <c r="D36" s="377">
        <v>106</v>
      </c>
      <c r="E36" s="378">
        <v>20</v>
      </c>
      <c r="F36" s="370">
        <v>3</v>
      </c>
      <c r="G36" s="662">
        <v>0</v>
      </c>
      <c r="H36" s="377">
        <v>585</v>
      </c>
      <c r="I36" s="378">
        <v>1335</v>
      </c>
      <c r="J36" s="378">
        <v>53</v>
      </c>
      <c r="K36" s="664">
        <v>0</v>
      </c>
      <c r="L36" s="377">
        <v>2196</v>
      </c>
      <c r="M36" s="378">
        <v>33</v>
      </c>
      <c r="N36" s="377">
        <v>86</v>
      </c>
      <c r="O36" s="370">
        <v>10</v>
      </c>
      <c r="P36" s="333">
        <v>4</v>
      </c>
      <c r="Q36" s="668">
        <v>0</v>
      </c>
    </row>
    <row r="37" spans="1:17" s="76" customFormat="1" ht="16.5" customHeight="1">
      <c r="A37" s="77" t="s">
        <v>669</v>
      </c>
      <c r="B37" s="379">
        <v>3652</v>
      </c>
      <c r="C37" s="378">
        <v>45</v>
      </c>
      <c r="D37" s="377">
        <v>133</v>
      </c>
      <c r="E37" s="378">
        <v>34</v>
      </c>
      <c r="F37" s="378">
        <v>2</v>
      </c>
      <c r="G37" s="662">
        <v>0</v>
      </c>
      <c r="H37" s="377">
        <v>1079</v>
      </c>
      <c r="I37" s="378">
        <v>2295</v>
      </c>
      <c r="J37" s="378">
        <v>64</v>
      </c>
      <c r="K37" s="664">
        <v>0</v>
      </c>
      <c r="L37" s="377">
        <v>2651</v>
      </c>
      <c r="M37" s="378">
        <v>41</v>
      </c>
      <c r="N37" s="377">
        <v>128</v>
      </c>
      <c r="O37" s="370">
        <v>13</v>
      </c>
      <c r="P37" s="333">
        <v>7</v>
      </c>
      <c r="Q37" s="668">
        <v>0</v>
      </c>
    </row>
    <row r="38" spans="1:17" s="76" customFormat="1" ht="16.5" customHeight="1" thickBot="1">
      <c r="A38" s="79" t="s">
        <v>670</v>
      </c>
      <c r="B38" s="382">
        <v>794</v>
      </c>
      <c r="C38" s="383">
        <v>1</v>
      </c>
      <c r="D38" s="384">
        <v>30</v>
      </c>
      <c r="E38" s="383">
        <v>3</v>
      </c>
      <c r="F38" s="374">
        <v>1</v>
      </c>
      <c r="G38" s="663">
        <v>0</v>
      </c>
      <c r="H38" s="384">
        <v>202</v>
      </c>
      <c r="I38" s="383">
        <v>555</v>
      </c>
      <c r="J38" s="383">
        <v>2</v>
      </c>
      <c r="K38" s="665">
        <v>0</v>
      </c>
      <c r="L38" s="384">
        <v>961</v>
      </c>
      <c r="M38" s="374">
        <v>9</v>
      </c>
      <c r="N38" s="375">
        <v>12</v>
      </c>
      <c r="O38" s="375">
        <v>2</v>
      </c>
      <c r="P38" s="335">
        <v>1</v>
      </c>
      <c r="Q38" s="670">
        <v>0</v>
      </c>
    </row>
    <row r="39" spans="1:17" s="67" customFormat="1" ht="15" customHeight="1">
      <c r="A39" s="80" t="s">
        <v>673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73"/>
    </row>
  </sheetData>
  <mergeCells count="12">
    <mergeCell ref="A2:H2"/>
    <mergeCell ref="I2:Q2"/>
    <mergeCell ref="N5:Q5"/>
    <mergeCell ref="L4:Q4"/>
    <mergeCell ref="M6:M7"/>
    <mergeCell ref="A4:A6"/>
    <mergeCell ref="D5:G5"/>
    <mergeCell ref="C6:C7"/>
    <mergeCell ref="H6:H7"/>
    <mergeCell ref="I6:I7"/>
    <mergeCell ref="I4:K4"/>
    <mergeCell ref="B4:H4"/>
  </mergeCells>
  <printOptions/>
  <pageMargins left="1.1614173228346458" right="1.1614173228346458" top="1.5748031496062993" bottom="1.5748031496062993" header="0.5118110236220472" footer="0.9055118110236221"/>
  <pageSetup firstPageNumber="48" useFirstPageNumber="1" horizontalDpi="96" verticalDpi="96" orientation="portrait" paperSize="9" scale="99" r:id="rId1"/>
  <headerFooter alignWithMargins="0">
    <oddFooter>&amp;C&amp;"超研澤中圓,Regula"&amp;11‧&amp;"Times New Roman,標準"&amp;P&amp;"超研澤中圓,Regula"‧</oddFooter>
  </headerFooter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I67"/>
  <sheetViews>
    <sheetView showGridLines="0" zoomScale="120" zoomScaleNormal="120" workbookViewId="0" topLeftCell="A4">
      <selection activeCell="A1" sqref="A1"/>
    </sheetView>
  </sheetViews>
  <sheetFormatPr defaultColWidth="9.00390625" defaultRowHeight="21.75" customHeight="1"/>
  <cols>
    <col min="1" max="1" width="12.625" style="3" customWidth="1"/>
    <col min="2" max="2" width="5.125" style="3" customWidth="1"/>
    <col min="3" max="3" width="21.625" style="3" customWidth="1"/>
    <col min="4" max="4" width="7.625" style="5" customWidth="1"/>
    <col min="5" max="5" width="6.625" style="5" customWidth="1"/>
    <col min="6" max="8" width="7.125" style="5" customWidth="1"/>
    <col min="9" max="15" width="8.25390625" style="5" customWidth="1"/>
    <col min="16" max="26" width="8.25390625" style="20" customWidth="1"/>
    <col min="27" max="30" width="11.125" style="20" customWidth="1"/>
    <col min="31" max="31" width="14.625" style="20" customWidth="1"/>
    <col min="32" max="32" width="14.625" style="302" customWidth="1"/>
    <col min="33" max="16384" width="10.625" style="1" customWidth="1"/>
  </cols>
  <sheetData>
    <row r="1" spans="1:32" s="44" customFormat="1" ht="18" customHeight="1">
      <c r="A1" s="60" t="s">
        <v>470</v>
      </c>
      <c r="B1" s="54"/>
      <c r="C1" s="5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21" t="s">
        <v>183</v>
      </c>
      <c r="R1" s="60" t="s">
        <v>470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21" t="s">
        <v>183</v>
      </c>
    </row>
    <row r="2" spans="1:35" s="112" customFormat="1" ht="19.5" customHeight="1">
      <c r="A2" s="747" t="s">
        <v>185</v>
      </c>
      <c r="B2" s="748"/>
      <c r="C2" s="748"/>
      <c r="D2" s="748"/>
      <c r="E2" s="748"/>
      <c r="F2" s="748"/>
      <c r="G2" s="748"/>
      <c r="H2" s="748"/>
      <c r="I2" s="748" t="s">
        <v>182</v>
      </c>
      <c r="J2" s="748"/>
      <c r="K2" s="748"/>
      <c r="L2" s="748"/>
      <c r="M2" s="748"/>
      <c r="N2" s="748"/>
      <c r="O2" s="748"/>
      <c r="P2" s="748"/>
      <c r="Q2" s="748"/>
      <c r="R2" s="747" t="s">
        <v>181</v>
      </c>
      <c r="S2" s="748"/>
      <c r="T2" s="748"/>
      <c r="U2" s="748"/>
      <c r="V2" s="748"/>
      <c r="W2" s="748"/>
      <c r="X2" s="748"/>
      <c r="Y2" s="748"/>
      <c r="Z2" s="748"/>
      <c r="AA2" s="748" t="s">
        <v>182</v>
      </c>
      <c r="AB2" s="748"/>
      <c r="AC2" s="748"/>
      <c r="AD2" s="748"/>
      <c r="AE2" s="748"/>
      <c r="AF2" s="748"/>
      <c r="AG2" s="55"/>
      <c r="AH2" s="55"/>
      <c r="AI2" s="55"/>
    </row>
    <row r="3" spans="1:32" s="67" customFormat="1" ht="15" customHeight="1" thickBot="1">
      <c r="A3" s="63"/>
      <c r="B3" s="63"/>
      <c r="C3" s="63"/>
      <c r="D3" s="64"/>
      <c r="E3" s="64"/>
      <c r="F3" s="64"/>
      <c r="G3" s="64"/>
      <c r="H3" s="65" t="s">
        <v>471</v>
      </c>
      <c r="I3" s="64"/>
      <c r="J3" s="64"/>
      <c r="K3" s="64"/>
      <c r="L3" s="64"/>
      <c r="M3" s="64"/>
      <c r="N3" s="64"/>
      <c r="O3" s="64"/>
      <c r="P3" s="64"/>
      <c r="Q3" s="85" t="s">
        <v>184</v>
      </c>
      <c r="R3" s="64"/>
      <c r="S3" s="64"/>
      <c r="T3" s="64"/>
      <c r="U3" s="64"/>
      <c r="V3" s="64"/>
      <c r="W3" s="64"/>
      <c r="X3" s="64"/>
      <c r="Y3" s="64"/>
      <c r="Z3" s="65" t="s">
        <v>471</v>
      </c>
      <c r="AA3" s="64"/>
      <c r="AB3" s="64"/>
      <c r="AC3" s="64"/>
      <c r="AD3" s="64"/>
      <c r="AE3" s="64"/>
      <c r="AF3" s="85" t="s">
        <v>184</v>
      </c>
    </row>
    <row r="4" spans="1:32" s="67" customFormat="1" ht="15.75" customHeight="1">
      <c r="A4" s="177"/>
      <c r="B4" s="303"/>
      <c r="C4" s="303"/>
      <c r="D4" s="902" t="s">
        <v>537</v>
      </c>
      <c r="E4" s="749" t="s">
        <v>538</v>
      </c>
      <c r="F4" s="744"/>
      <c r="G4" s="744"/>
      <c r="H4" s="744"/>
      <c r="I4" s="707" t="s">
        <v>539</v>
      </c>
      <c r="J4" s="744"/>
      <c r="K4" s="744"/>
      <c r="L4" s="744"/>
      <c r="M4" s="744"/>
      <c r="N4" s="744"/>
      <c r="O4" s="744"/>
      <c r="P4" s="744"/>
      <c r="Q4" s="744"/>
      <c r="R4" s="744" t="s">
        <v>540</v>
      </c>
      <c r="S4" s="744"/>
      <c r="T4" s="744"/>
      <c r="U4" s="744"/>
      <c r="V4" s="744"/>
      <c r="W4" s="744"/>
      <c r="X4" s="744"/>
      <c r="Y4" s="744"/>
      <c r="Z4" s="744"/>
      <c r="AA4" s="68"/>
      <c r="AB4" s="304"/>
      <c r="AC4" s="749" t="s">
        <v>433</v>
      </c>
      <c r="AD4" s="744"/>
      <c r="AE4" s="745"/>
      <c r="AF4" s="895" t="s">
        <v>360</v>
      </c>
    </row>
    <row r="5" spans="1:32" s="67" customFormat="1" ht="24" customHeight="1">
      <c r="A5" s="687" t="s">
        <v>541</v>
      </c>
      <c r="B5" s="896" t="s">
        <v>494</v>
      </c>
      <c r="C5" s="897" t="s">
        <v>542</v>
      </c>
      <c r="D5" s="903"/>
      <c r="E5" s="839" t="s">
        <v>359</v>
      </c>
      <c r="F5" s="561" t="s">
        <v>543</v>
      </c>
      <c r="G5" s="315"/>
      <c r="H5" s="305"/>
      <c r="I5" s="562" t="s">
        <v>544</v>
      </c>
      <c r="J5" s="306"/>
      <c r="K5" s="307"/>
      <c r="L5" s="561" t="s">
        <v>545</v>
      </c>
      <c r="M5" s="306"/>
      <c r="N5" s="307"/>
      <c r="O5" s="841" t="s">
        <v>546</v>
      </c>
      <c r="P5" s="894"/>
      <c r="Q5" s="842"/>
      <c r="R5" s="562" t="s">
        <v>547</v>
      </c>
      <c r="S5" s="69"/>
      <c r="T5" s="260"/>
      <c r="U5" s="841" t="s">
        <v>175</v>
      </c>
      <c r="V5" s="738"/>
      <c r="W5" s="739"/>
      <c r="X5" s="561" t="s">
        <v>548</v>
      </c>
      <c r="Y5" s="69"/>
      <c r="Z5" s="305"/>
      <c r="AA5" s="901" t="s">
        <v>549</v>
      </c>
      <c r="AB5" s="839" t="s">
        <v>550</v>
      </c>
      <c r="AC5" s="839" t="s">
        <v>551</v>
      </c>
      <c r="AD5" s="839" t="s">
        <v>552</v>
      </c>
      <c r="AE5" s="839" t="s">
        <v>553</v>
      </c>
      <c r="AF5" s="825"/>
    </row>
    <row r="6" spans="1:32" s="67" customFormat="1" ht="15.75" customHeight="1">
      <c r="A6" s="832"/>
      <c r="B6" s="694"/>
      <c r="C6" s="898"/>
      <c r="D6" s="903"/>
      <c r="E6" s="840"/>
      <c r="F6" s="386" t="s">
        <v>466</v>
      </c>
      <c r="G6" s="386" t="s">
        <v>554</v>
      </c>
      <c r="H6" s="386" t="s">
        <v>555</v>
      </c>
      <c r="I6" s="387" t="s">
        <v>466</v>
      </c>
      <c r="J6" s="386" t="s">
        <v>554</v>
      </c>
      <c r="K6" s="386" t="s">
        <v>555</v>
      </c>
      <c r="L6" s="386" t="s">
        <v>466</v>
      </c>
      <c r="M6" s="386" t="s">
        <v>554</v>
      </c>
      <c r="N6" s="386" t="s">
        <v>555</v>
      </c>
      <c r="O6" s="386" t="s">
        <v>466</v>
      </c>
      <c r="P6" s="386" t="s">
        <v>554</v>
      </c>
      <c r="Q6" s="386" t="s">
        <v>555</v>
      </c>
      <c r="R6" s="387" t="s">
        <v>466</v>
      </c>
      <c r="S6" s="386" t="s">
        <v>554</v>
      </c>
      <c r="T6" s="386" t="s">
        <v>555</v>
      </c>
      <c r="U6" s="386" t="s">
        <v>466</v>
      </c>
      <c r="V6" s="386" t="s">
        <v>554</v>
      </c>
      <c r="W6" s="386" t="s">
        <v>555</v>
      </c>
      <c r="X6" s="386" t="s">
        <v>466</v>
      </c>
      <c r="Y6" s="386" t="s">
        <v>554</v>
      </c>
      <c r="Z6" s="386" t="s">
        <v>555</v>
      </c>
      <c r="AA6" s="694"/>
      <c r="AB6" s="718"/>
      <c r="AC6" s="718"/>
      <c r="AD6" s="718"/>
      <c r="AE6" s="718"/>
      <c r="AF6" s="825"/>
    </row>
    <row r="7" spans="1:32" s="67" customFormat="1" ht="16.5" customHeight="1" thickBot="1">
      <c r="A7" s="183"/>
      <c r="B7" s="308" t="s">
        <v>467</v>
      </c>
      <c r="C7" s="106" t="s">
        <v>556</v>
      </c>
      <c r="D7" s="309" t="s">
        <v>557</v>
      </c>
      <c r="E7" s="309" t="s">
        <v>558</v>
      </c>
      <c r="F7" s="104" t="s">
        <v>559</v>
      </c>
      <c r="G7" s="104" t="s">
        <v>560</v>
      </c>
      <c r="H7" s="310" t="s">
        <v>561</v>
      </c>
      <c r="I7" s="104" t="s">
        <v>559</v>
      </c>
      <c r="J7" s="104" t="s">
        <v>560</v>
      </c>
      <c r="K7" s="310" t="s">
        <v>561</v>
      </c>
      <c r="L7" s="104" t="s">
        <v>559</v>
      </c>
      <c r="M7" s="104" t="s">
        <v>560</v>
      </c>
      <c r="N7" s="310" t="s">
        <v>561</v>
      </c>
      <c r="O7" s="103" t="s">
        <v>559</v>
      </c>
      <c r="P7" s="104" t="s">
        <v>560</v>
      </c>
      <c r="Q7" s="310" t="s">
        <v>561</v>
      </c>
      <c r="R7" s="104" t="s">
        <v>559</v>
      </c>
      <c r="S7" s="104" t="s">
        <v>560</v>
      </c>
      <c r="T7" s="310" t="s">
        <v>561</v>
      </c>
      <c r="U7" s="104" t="s">
        <v>559</v>
      </c>
      <c r="V7" s="104" t="s">
        <v>560</v>
      </c>
      <c r="W7" s="310" t="s">
        <v>561</v>
      </c>
      <c r="X7" s="104" t="s">
        <v>559</v>
      </c>
      <c r="Y7" s="104" t="s">
        <v>560</v>
      </c>
      <c r="Z7" s="310" t="s">
        <v>561</v>
      </c>
      <c r="AA7" s="262" t="s">
        <v>562</v>
      </c>
      <c r="AB7" s="309" t="s">
        <v>563</v>
      </c>
      <c r="AC7" s="309" t="s">
        <v>558</v>
      </c>
      <c r="AD7" s="309" t="s">
        <v>564</v>
      </c>
      <c r="AE7" s="309" t="s">
        <v>565</v>
      </c>
      <c r="AF7" s="311" t="s">
        <v>566</v>
      </c>
    </row>
    <row r="8" spans="1:32" s="67" customFormat="1" ht="10.5" customHeight="1">
      <c r="A8" s="78"/>
      <c r="B8" s="899" t="s">
        <v>567</v>
      </c>
      <c r="C8" s="531" t="s">
        <v>568</v>
      </c>
      <c r="D8" s="71">
        <v>34964</v>
      </c>
      <c r="E8" s="71">
        <v>24921</v>
      </c>
      <c r="F8" s="90">
        <v>35</v>
      </c>
      <c r="G8" s="90">
        <v>12</v>
      </c>
      <c r="H8" s="90">
        <v>30</v>
      </c>
      <c r="I8" s="71">
        <v>299</v>
      </c>
      <c r="J8" s="71">
        <v>120</v>
      </c>
      <c r="K8" s="71">
        <v>235</v>
      </c>
      <c r="L8" s="71">
        <v>901</v>
      </c>
      <c r="M8" s="71">
        <v>256</v>
      </c>
      <c r="N8" s="71">
        <v>467</v>
      </c>
      <c r="O8" s="114">
        <v>1785</v>
      </c>
      <c r="P8" s="71">
        <v>528</v>
      </c>
      <c r="Q8" s="71">
        <v>888</v>
      </c>
      <c r="R8" s="90">
        <v>2202</v>
      </c>
      <c r="S8" s="90">
        <v>684</v>
      </c>
      <c r="T8" s="90">
        <v>1071</v>
      </c>
      <c r="U8" s="90">
        <v>4236</v>
      </c>
      <c r="V8" s="90">
        <v>1468</v>
      </c>
      <c r="W8" s="90">
        <v>1047</v>
      </c>
      <c r="X8" s="90">
        <v>4041</v>
      </c>
      <c r="Y8" s="90">
        <v>1649</v>
      </c>
      <c r="Z8" s="532" t="s">
        <v>580</v>
      </c>
      <c r="AA8" s="71">
        <v>1455</v>
      </c>
      <c r="AB8" s="71">
        <v>1512</v>
      </c>
      <c r="AC8" s="71">
        <v>6449</v>
      </c>
      <c r="AD8" s="71">
        <v>5776</v>
      </c>
      <c r="AE8" s="71">
        <v>675</v>
      </c>
      <c r="AF8" s="73">
        <v>3592</v>
      </c>
    </row>
    <row r="9" spans="1:32" s="67" customFormat="1" ht="10.5" customHeight="1">
      <c r="A9" s="78"/>
      <c r="B9" s="900"/>
      <c r="C9" s="531" t="s">
        <v>569</v>
      </c>
      <c r="D9" s="71">
        <v>18159</v>
      </c>
      <c r="E9" s="71">
        <v>12551</v>
      </c>
      <c r="F9" s="90">
        <v>30</v>
      </c>
      <c r="G9" s="90">
        <v>8</v>
      </c>
      <c r="H9" s="90">
        <v>18</v>
      </c>
      <c r="I9" s="71">
        <v>137</v>
      </c>
      <c r="J9" s="71">
        <v>49</v>
      </c>
      <c r="K9" s="71">
        <v>118</v>
      </c>
      <c r="L9" s="71">
        <v>304</v>
      </c>
      <c r="M9" s="71">
        <v>104</v>
      </c>
      <c r="N9" s="71">
        <v>260</v>
      </c>
      <c r="O9" s="72">
        <v>799</v>
      </c>
      <c r="P9" s="71">
        <v>228</v>
      </c>
      <c r="Q9" s="71">
        <v>524</v>
      </c>
      <c r="R9" s="90">
        <v>973</v>
      </c>
      <c r="S9" s="90">
        <v>267</v>
      </c>
      <c r="T9" s="90">
        <v>599</v>
      </c>
      <c r="U9" s="90">
        <v>2104</v>
      </c>
      <c r="V9" s="90">
        <v>703</v>
      </c>
      <c r="W9" s="90">
        <v>610</v>
      </c>
      <c r="X9" s="90">
        <v>2042</v>
      </c>
      <c r="Y9" s="90">
        <v>811</v>
      </c>
      <c r="Z9" s="532" t="s">
        <v>580</v>
      </c>
      <c r="AA9" s="71">
        <v>1009</v>
      </c>
      <c r="AB9" s="71">
        <v>854</v>
      </c>
      <c r="AC9" s="71">
        <v>3600</v>
      </c>
      <c r="AD9" s="71">
        <v>3264</v>
      </c>
      <c r="AE9" s="71">
        <v>336</v>
      </c>
      <c r="AF9" s="73">
        <v>2008</v>
      </c>
    </row>
    <row r="10" spans="1:32" s="67" customFormat="1" ht="10.5" customHeight="1">
      <c r="A10" s="78"/>
      <c r="B10" s="900"/>
      <c r="C10" s="531" t="s">
        <v>570</v>
      </c>
      <c r="D10" s="71">
        <v>16805</v>
      </c>
      <c r="E10" s="71">
        <v>12370</v>
      </c>
      <c r="F10" s="90">
        <v>5</v>
      </c>
      <c r="G10" s="90">
        <v>4</v>
      </c>
      <c r="H10" s="90">
        <v>12</v>
      </c>
      <c r="I10" s="71">
        <v>162</v>
      </c>
      <c r="J10" s="71">
        <v>71</v>
      </c>
      <c r="K10" s="71">
        <v>117</v>
      </c>
      <c r="L10" s="71">
        <v>597</v>
      </c>
      <c r="M10" s="71">
        <v>152</v>
      </c>
      <c r="N10" s="71">
        <v>207</v>
      </c>
      <c r="O10" s="72">
        <v>986</v>
      </c>
      <c r="P10" s="71">
        <v>300</v>
      </c>
      <c r="Q10" s="71">
        <v>364</v>
      </c>
      <c r="R10" s="90">
        <v>1229</v>
      </c>
      <c r="S10" s="90">
        <v>417</v>
      </c>
      <c r="T10" s="90">
        <v>472</v>
      </c>
      <c r="U10" s="71">
        <v>2132</v>
      </c>
      <c r="V10" s="71">
        <v>765</v>
      </c>
      <c r="W10" s="90">
        <v>437</v>
      </c>
      <c r="X10" s="90">
        <v>1999</v>
      </c>
      <c r="Y10" s="90">
        <v>838</v>
      </c>
      <c r="Z10" s="532" t="s">
        <v>580</v>
      </c>
      <c r="AA10" s="71">
        <v>446</v>
      </c>
      <c r="AB10" s="71">
        <v>658</v>
      </c>
      <c r="AC10" s="71">
        <v>2849</v>
      </c>
      <c r="AD10" s="71">
        <v>2512</v>
      </c>
      <c r="AE10" s="71">
        <v>339</v>
      </c>
      <c r="AF10" s="73">
        <v>1584</v>
      </c>
    </row>
    <row r="11" spans="1:32" s="67" customFormat="1" ht="3" customHeight="1">
      <c r="A11" s="170"/>
      <c r="B11" s="312"/>
      <c r="C11" s="312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3"/>
    </row>
    <row r="12" spans="1:32" s="67" customFormat="1" ht="10.5" customHeight="1">
      <c r="A12" s="844" t="s">
        <v>582</v>
      </c>
      <c r="B12" s="899" t="s">
        <v>571</v>
      </c>
      <c r="C12" s="531" t="s">
        <v>568</v>
      </c>
      <c r="D12" s="71">
        <v>17590</v>
      </c>
      <c r="E12" s="71">
        <v>12326</v>
      </c>
      <c r="F12" s="90">
        <v>20</v>
      </c>
      <c r="G12" s="90">
        <v>7</v>
      </c>
      <c r="H12" s="90">
        <v>13</v>
      </c>
      <c r="I12" s="71">
        <v>187</v>
      </c>
      <c r="J12" s="71">
        <v>80</v>
      </c>
      <c r="K12" s="71">
        <v>128</v>
      </c>
      <c r="L12" s="71">
        <v>491</v>
      </c>
      <c r="M12" s="71">
        <v>141</v>
      </c>
      <c r="N12" s="71">
        <v>232</v>
      </c>
      <c r="O12" s="72">
        <v>895</v>
      </c>
      <c r="P12" s="71">
        <v>296</v>
      </c>
      <c r="Q12" s="71">
        <v>448</v>
      </c>
      <c r="R12" s="90">
        <v>1084</v>
      </c>
      <c r="S12" s="90">
        <v>347</v>
      </c>
      <c r="T12" s="90">
        <v>477</v>
      </c>
      <c r="U12" s="90">
        <v>2052</v>
      </c>
      <c r="V12" s="90">
        <v>711</v>
      </c>
      <c r="W12" s="90">
        <v>514</v>
      </c>
      <c r="X12" s="90">
        <v>2008</v>
      </c>
      <c r="Y12" s="90">
        <v>846</v>
      </c>
      <c r="Z12" s="532" t="s">
        <v>580</v>
      </c>
      <c r="AA12" s="71">
        <v>685</v>
      </c>
      <c r="AB12" s="71">
        <v>664</v>
      </c>
      <c r="AC12" s="71">
        <v>3355</v>
      </c>
      <c r="AD12" s="71">
        <v>3035</v>
      </c>
      <c r="AE12" s="71">
        <v>320</v>
      </c>
      <c r="AF12" s="73">
        <v>1909</v>
      </c>
    </row>
    <row r="13" spans="1:32" s="67" customFormat="1" ht="10.5" customHeight="1">
      <c r="A13" s="845"/>
      <c r="B13" s="900"/>
      <c r="C13" s="531" t="s">
        <v>569</v>
      </c>
      <c r="D13" s="71">
        <v>9355</v>
      </c>
      <c r="E13" s="71">
        <v>6409</v>
      </c>
      <c r="F13" s="90">
        <v>17</v>
      </c>
      <c r="G13" s="90">
        <v>4</v>
      </c>
      <c r="H13" s="90">
        <v>9</v>
      </c>
      <c r="I13" s="71">
        <v>106</v>
      </c>
      <c r="J13" s="71">
        <v>37</v>
      </c>
      <c r="K13" s="71">
        <v>69</v>
      </c>
      <c r="L13" s="71">
        <v>187</v>
      </c>
      <c r="M13" s="71">
        <v>64</v>
      </c>
      <c r="N13" s="71">
        <v>142</v>
      </c>
      <c r="O13" s="72">
        <v>398</v>
      </c>
      <c r="P13" s="71">
        <v>96</v>
      </c>
      <c r="Q13" s="71">
        <v>282</v>
      </c>
      <c r="R13" s="90">
        <v>484</v>
      </c>
      <c r="S13" s="90">
        <v>130</v>
      </c>
      <c r="T13" s="90">
        <v>258</v>
      </c>
      <c r="U13" s="90">
        <v>1038</v>
      </c>
      <c r="V13" s="90">
        <v>394</v>
      </c>
      <c r="W13" s="90">
        <v>316</v>
      </c>
      <c r="X13" s="90">
        <v>1088</v>
      </c>
      <c r="Y13" s="90">
        <v>436</v>
      </c>
      <c r="Z13" s="532" t="s">
        <v>580</v>
      </c>
      <c r="AA13" s="71">
        <v>472</v>
      </c>
      <c r="AB13" s="71">
        <v>382</v>
      </c>
      <c r="AC13" s="71">
        <v>1858</v>
      </c>
      <c r="AD13" s="71">
        <v>1697</v>
      </c>
      <c r="AE13" s="71">
        <v>161</v>
      </c>
      <c r="AF13" s="73">
        <v>1088</v>
      </c>
    </row>
    <row r="14" spans="1:32" s="67" customFormat="1" ht="10.5" customHeight="1">
      <c r="A14" s="845"/>
      <c r="B14" s="900"/>
      <c r="C14" s="531" t="s">
        <v>570</v>
      </c>
      <c r="D14" s="71">
        <v>8235</v>
      </c>
      <c r="E14" s="71">
        <v>5917</v>
      </c>
      <c r="F14" s="90">
        <v>3</v>
      </c>
      <c r="G14" s="90">
        <v>3</v>
      </c>
      <c r="H14" s="90">
        <v>4</v>
      </c>
      <c r="I14" s="71">
        <v>81</v>
      </c>
      <c r="J14" s="71">
        <v>43</v>
      </c>
      <c r="K14" s="71">
        <v>59</v>
      </c>
      <c r="L14" s="71">
        <v>304</v>
      </c>
      <c r="M14" s="71">
        <v>77</v>
      </c>
      <c r="N14" s="71">
        <v>90</v>
      </c>
      <c r="O14" s="72">
        <v>497</v>
      </c>
      <c r="P14" s="71">
        <v>200</v>
      </c>
      <c r="Q14" s="71">
        <v>166</v>
      </c>
      <c r="R14" s="90">
        <v>600</v>
      </c>
      <c r="S14" s="90">
        <v>217</v>
      </c>
      <c r="T14" s="90">
        <v>219</v>
      </c>
      <c r="U14" s="90">
        <v>1014</v>
      </c>
      <c r="V14" s="90">
        <v>317</v>
      </c>
      <c r="W14" s="90">
        <v>198</v>
      </c>
      <c r="X14" s="90">
        <v>920</v>
      </c>
      <c r="Y14" s="90">
        <v>410</v>
      </c>
      <c r="Z14" s="532" t="s">
        <v>580</v>
      </c>
      <c r="AA14" s="71">
        <v>213</v>
      </c>
      <c r="AB14" s="71">
        <v>282</v>
      </c>
      <c r="AC14" s="71">
        <v>1497</v>
      </c>
      <c r="AD14" s="71">
        <v>1338</v>
      </c>
      <c r="AE14" s="71">
        <v>159</v>
      </c>
      <c r="AF14" s="73">
        <v>821</v>
      </c>
    </row>
    <row r="15" spans="1:32" s="67" customFormat="1" ht="3" customHeight="1">
      <c r="A15" s="170"/>
      <c r="B15" s="312"/>
      <c r="C15" s="312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5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264"/>
    </row>
    <row r="16" spans="1:32" s="67" customFormat="1" ht="10.5" customHeight="1">
      <c r="A16" s="78"/>
      <c r="B16" s="899" t="s">
        <v>572</v>
      </c>
      <c r="C16" s="531" t="s">
        <v>568</v>
      </c>
      <c r="D16" s="71">
        <v>17372</v>
      </c>
      <c r="E16" s="71">
        <v>12595</v>
      </c>
      <c r="F16" s="90">
        <v>15</v>
      </c>
      <c r="G16" s="90">
        <v>5</v>
      </c>
      <c r="H16" s="90">
        <v>17</v>
      </c>
      <c r="I16" s="71">
        <v>112</v>
      </c>
      <c r="J16" s="71">
        <v>40</v>
      </c>
      <c r="K16" s="71">
        <v>107</v>
      </c>
      <c r="L16" s="71">
        <v>410</v>
      </c>
      <c r="M16" s="71">
        <v>115</v>
      </c>
      <c r="N16" s="71">
        <v>235</v>
      </c>
      <c r="O16" s="72">
        <v>890</v>
      </c>
      <c r="P16" s="71">
        <v>232</v>
      </c>
      <c r="Q16" s="71">
        <v>440</v>
      </c>
      <c r="R16" s="90">
        <v>1118</v>
      </c>
      <c r="S16" s="90">
        <v>337</v>
      </c>
      <c r="T16" s="90">
        <v>594</v>
      </c>
      <c r="U16" s="90">
        <v>2184</v>
      </c>
      <c r="V16" s="90">
        <v>757</v>
      </c>
      <c r="W16" s="90">
        <v>533</v>
      </c>
      <c r="X16" s="90">
        <v>2033</v>
      </c>
      <c r="Y16" s="90">
        <v>803</v>
      </c>
      <c r="Z16" s="532" t="s">
        <v>580</v>
      </c>
      <c r="AA16" s="71">
        <v>770</v>
      </c>
      <c r="AB16" s="71">
        <v>848</v>
      </c>
      <c r="AC16" s="71">
        <v>3096</v>
      </c>
      <c r="AD16" s="71">
        <v>2741</v>
      </c>
      <c r="AE16" s="71">
        <v>355</v>
      </c>
      <c r="AF16" s="73">
        <v>1683</v>
      </c>
    </row>
    <row r="17" spans="1:32" s="67" customFormat="1" ht="10.5" customHeight="1">
      <c r="A17" s="78"/>
      <c r="B17" s="900"/>
      <c r="C17" s="531" t="s">
        <v>569</v>
      </c>
      <c r="D17" s="71">
        <v>8804</v>
      </c>
      <c r="E17" s="71">
        <v>6142</v>
      </c>
      <c r="F17" s="90">
        <v>13</v>
      </c>
      <c r="G17" s="90">
        <v>4</v>
      </c>
      <c r="H17" s="90">
        <v>9</v>
      </c>
      <c r="I17" s="71">
        <v>31</v>
      </c>
      <c r="J17" s="71">
        <v>12</v>
      </c>
      <c r="K17" s="71">
        <v>49</v>
      </c>
      <c r="L17" s="71">
        <v>117</v>
      </c>
      <c r="M17" s="71">
        <v>40</v>
      </c>
      <c r="N17" s="71">
        <v>118</v>
      </c>
      <c r="O17" s="72">
        <v>401</v>
      </c>
      <c r="P17" s="71">
        <v>132</v>
      </c>
      <c r="Q17" s="71">
        <v>242</v>
      </c>
      <c r="R17" s="90">
        <v>489</v>
      </c>
      <c r="S17" s="90">
        <v>137</v>
      </c>
      <c r="T17" s="90">
        <v>341</v>
      </c>
      <c r="U17" s="90">
        <v>1066</v>
      </c>
      <c r="V17" s="90">
        <v>309</v>
      </c>
      <c r="W17" s="90">
        <v>294</v>
      </c>
      <c r="X17" s="90">
        <v>954</v>
      </c>
      <c r="Y17" s="90">
        <v>375</v>
      </c>
      <c r="Z17" s="532" t="s">
        <v>580</v>
      </c>
      <c r="AA17" s="71">
        <v>537</v>
      </c>
      <c r="AB17" s="71">
        <v>472</v>
      </c>
      <c r="AC17" s="71">
        <v>1742</v>
      </c>
      <c r="AD17" s="71">
        <v>1567</v>
      </c>
      <c r="AE17" s="71">
        <v>175</v>
      </c>
      <c r="AF17" s="73">
        <v>920</v>
      </c>
    </row>
    <row r="18" spans="1:32" s="67" customFormat="1" ht="10.5" customHeight="1">
      <c r="A18" s="78"/>
      <c r="B18" s="900"/>
      <c r="C18" s="531" t="s">
        <v>570</v>
      </c>
      <c r="D18" s="71">
        <v>8568</v>
      </c>
      <c r="E18" s="71">
        <v>6453</v>
      </c>
      <c r="F18" s="90">
        <v>2</v>
      </c>
      <c r="G18" s="90">
        <v>1</v>
      </c>
      <c r="H18" s="90">
        <v>8</v>
      </c>
      <c r="I18" s="71">
        <v>81</v>
      </c>
      <c r="J18" s="71">
        <v>28</v>
      </c>
      <c r="K18" s="71">
        <v>58</v>
      </c>
      <c r="L18" s="71">
        <v>293</v>
      </c>
      <c r="M18" s="71">
        <v>75</v>
      </c>
      <c r="N18" s="71">
        <v>117</v>
      </c>
      <c r="O18" s="72">
        <v>489</v>
      </c>
      <c r="P18" s="71">
        <v>100</v>
      </c>
      <c r="Q18" s="71">
        <v>198</v>
      </c>
      <c r="R18" s="90">
        <v>629</v>
      </c>
      <c r="S18" s="90">
        <v>200</v>
      </c>
      <c r="T18" s="90">
        <v>253</v>
      </c>
      <c r="U18" s="90">
        <v>1118</v>
      </c>
      <c r="V18" s="90">
        <v>448</v>
      </c>
      <c r="W18" s="90">
        <v>239</v>
      </c>
      <c r="X18" s="90">
        <v>1079</v>
      </c>
      <c r="Y18" s="90">
        <v>428</v>
      </c>
      <c r="Z18" s="532" t="s">
        <v>580</v>
      </c>
      <c r="AA18" s="71">
        <v>233</v>
      </c>
      <c r="AB18" s="71">
        <v>376</v>
      </c>
      <c r="AC18" s="71">
        <v>1354</v>
      </c>
      <c r="AD18" s="71">
        <v>1174</v>
      </c>
      <c r="AE18" s="71">
        <v>180</v>
      </c>
      <c r="AF18" s="73">
        <v>763</v>
      </c>
    </row>
    <row r="19" spans="1:32" s="67" customFormat="1" ht="4.5" customHeight="1">
      <c r="A19" s="170"/>
      <c r="B19" s="312"/>
      <c r="C19" s="312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3"/>
    </row>
    <row r="20" spans="1:32" s="67" customFormat="1" ht="10.5" customHeight="1">
      <c r="A20" s="78"/>
      <c r="B20" s="899" t="s">
        <v>567</v>
      </c>
      <c r="C20" s="531" t="s">
        <v>568</v>
      </c>
      <c r="D20" s="71">
        <v>2607</v>
      </c>
      <c r="E20" s="71">
        <v>1758</v>
      </c>
      <c r="F20" s="532" t="s">
        <v>482</v>
      </c>
      <c r="G20" s="532" t="s">
        <v>482</v>
      </c>
      <c r="H20" s="532" t="s">
        <v>482</v>
      </c>
      <c r="I20" s="90">
        <v>9</v>
      </c>
      <c r="J20" s="90">
        <v>3</v>
      </c>
      <c r="K20" s="90">
        <v>5</v>
      </c>
      <c r="L20" s="90">
        <v>44</v>
      </c>
      <c r="M20" s="90">
        <v>12</v>
      </c>
      <c r="N20" s="90">
        <v>21</v>
      </c>
      <c r="O20" s="72">
        <v>106</v>
      </c>
      <c r="P20" s="71">
        <v>23</v>
      </c>
      <c r="Q20" s="71">
        <v>104</v>
      </c>
      <c r="R20" s="90">
        <v>154</v>
      </c>
      <c r="S20" s="90">
        <v>47</v>
      </c>
      <c r="T20" s="90">
        <v>144</v>
      </c>
      <c r="U20" s="90">
        <v>214</v>
      </c>
      <c r="V20" s="90">
        <v>84</v>
      </c>
      <c r="W20" s="90">
        <v>143</v>
      </c>
      <c r="X20" s="90">
        <v>223</v>
      </c>
      <c r="Y20" s="90">
        <v>90</v>
      </c>
      <c r="Z20" s="532" t="s">
        <v>580</v>
      </c>
      <c r="AA20" s="71">
        <v>84</v>
      </c>
      <c r="AB20" s="71">
        <v>42</v>
      </c>
      <c r="AC20" s="71">
        <v>497</v>
      </c>
      <c r="AD20" s="71">
        <v>418</v>
      </c>
      <c r="AE20" s="71">
        <v>79</v>
      </c>
      <c r="AF20" s="73">
        <v>352</v>
      </c>
    </row>
    <row r="21" spans="1:32" s="67" customFormat="1" ht="10.5" customHeight="1">
      <c r="A21" s="78"/>
      <c r="B21" s="900"/>
      <c r="C21" s="531" t="s">
        <v>569</v>
      </c>
      <c r="D21" s="71">
        <v>1811</v>
      </c>
      <c r="E21" s="71">
        <v>1248</v>
      </c>
      <c r="F21" s="532" t="s">
        <v>482</v>
      </c>
      <c r="G21" s="532" t="s">
        <v>482</v>
      </c>
      <c r="H21" s="532" t="s">
        <v>482</v>
      </c>
      <c r="I21" s="90">
        <v>7</v>
      </c>
      <c r="J21" s="90">
        <v>1</v>
      </c>
      <c r="K21" s="90">
        <v>6</v>
      </c>
      <c r="L21" s="90">
        <v>49</v>
      </c>
      <c r="M21" s="90">
        <v>11</v>
      </c>
      <c r="N21" s="90">
        <v>73</v>
      </c>
      <c r="O21" s="72">
        <v>112</v>
      </c>
      <c r="P21" s="71">
        <v>12</v>
      </c>
      <c r="Q21" s="71">
        <v>78</v>
      </c>
      <c r="R21" s="90">
        <v>148</v>
      </c>
      <c r="S21" s="90">
        <v>37</v>
      </c>
      <c r="T21" s="90">
        <v>80</v>
      </c>
      <c r="U21" s="90">
        <v>150</v>
      </c>
      <c r="V21" s="90">
        <v>63</v>
      </c>
      <c r="W21" s="90">
        <v>109</v>
      </c>
      <c r="X21" s="90">
        <v>165</v>
      </c>
      <c r="Y21" s="90">
        <v>53</v>
      </c>
      <c r="Z21" s="532" t="s">
        <v>580</v>
      </c>
      <c r="AA21" s="71">
        <v>70</v>
      </c>
      <c r="AB21" s="71">
        <v>24</v>
      </c>
      <c r="AC21" s="71">
        <v>324</v>
      </c>
      <c r="AD21" s="71">
        <v>280</v>
      </c>
      <c r="AE21" s="71">
        <v>44</v>
      </c>
      <c r="AF21" s="73">
        <v>239</v>
      </c>
    </row>
    <row r="22" spans="1:32" s="67" customFormat="1" ht="10.5" customHeight="1">
      <c r="A22" s="78"/>
      <c r="B22" s="900"/>
      <c r="C22" s="531" t="s">
        <v>570</v>
      </c>
      <c r="D22" s="71">
        <v>796</v>
      </c>
      <c r="E22" s="71">
        <v>510</v>
      </c>
      <c r="F22" s="532" t="s">
        <v>482</v>
      </c>
      <c r="G22" s="532" t="s">
        <v>482</v>
      </c>
      <c r="H22" s="532" t="s">
        <v>482</v>
      </c>
      <c r="I22" s="90">
        <v>3</v>
      </c>
      <c r="J22" s="90">
        <v>2</v>
      </c>
      <c r="K22" s="90">
        <v>3</v>
      </c>
      <c r="L22" s="90">
        <v>15</v>
      </c>
      <c r="M22" s="90">
        <v>4</v>
      </c>
      <c r="N22" s="90">
        <v>18</v>
      </c>
      <c r="O22" s="72">
        <v>56</v>
      </c>
      <c r="P22" s="71">
        <v>7</v>
      </c>
      <c r="Q22" s="71">
        <v>23</v>
      </c>
      <c r="R22" s="90">
        <v>69</v>
      </c>
      <c r="S22" s="90">
        <v>11</v>
      </c>
      <c r="T22" s="90">
        <v>43</v>
      </c>
      <c r="U22" s="90">
        <v>68</v>
      </c>
      <c r="V22" s="90">
        <v>20</v>
      </c>
      <c r="W22" s="90">
        <v>47</v>
      </c>
      <c r="X22" s="90">
        <v>61</v>
      </c>
      <c r="Y22" s="90">
        <v>13</v>
      </c>
      <c r="Z22" s="532" t="s">
        <v>580</v>
      </c>
      <c r="AA22" s="71">
        <v>33</v>
      </c>
      <c r="AB22" s="71">
        <v>14</v>
      </c>
      <c r="AC22" s="71">
        <v>173</v>
      </c>
      <c r="AD22" s="71">
        <v>138</v>
      </c>
      <c r="AE22" s="71">
        <v>35</v>
      </c>
      <c r="AF22" s="73">
        <v>113</v>
      </c>
    </row>
    <row r="23" spans="1:32" s="67" customFormat="1" ht="3" customHeight="1">
      <c r="A23" s="170"/>
      <c r="B23" s="312"/>
      <c r="C23" s="31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3"/>
    </row>
    <row r="24" spans="1:32" s="67" customFormat="1" ht="10.5" customHeight="1">
      <c r="A24" s="844" t="s">
        <v>177</v>
      </c>
      <c r="B24" s="899" t="s">
        <v>571</v>
      </c>
      <c r="C24" s="531" t="s">
        <v>568</v>
      </c>
      <c r="D24" s="71">
        <v>1192</v>
      </c>
      <c r="E24" s="71">
        <v>743</v>
      </c>
      <c r="F24" s="532" t="s">
        <v>482</v>
      </c>
      <c r="G24" s="532" t="s">
        <v>482</v>
      </c>
      <c r="H24" s="532" t="s">
        <v>482</v>
      </c>
      <c r="I24" s="90">
        <v>7</v>
      </c>
      <c r="J24" s="90">
        <v>2</v>
      </c>
      <c r="K24" s="90">
        <v>4</v>
      </c>
      <c r="L24" s="90">
        <v>36</v>
      </c>
      <c r="M24" s="90">
        <v>7</v>
      </c>
      <c r="N24" s="90">
        <v>50</v>
      </c>
      <c r="O24" s="72">
        <v>63</v>
      </c>
      <c r="P24" s="71">
        <v>8</v>
      </c>
      <c r="Q24" s="71">
        <v>55</v>
      </c>
      <c r="R24" s="90">
        <v>80</v>
      </c>
      <c r="S24" s="90">
        <v>16</v>
      </c>
      <c r="T24" s="90">
        <v>44</v>
      </c>
      <c r="U24" s="90">
        <v>90</v>
      </c>
      <c r="V24" s="90">
        <v>23</v>
      </c>
      <c r="W24" s="90">
        <v>58</v>
      </c>
      <c r="X24" s="90">
        <v>114</v>
      </c>
      <c r="Y24" s="90">
        <v>39</v>
      </c>
      <c r="Z24" s="532" t="s">
        <v>580</v>
      </c>
      <c r="AA24" s="71">
        <v>33</v>
      </c>
      <c r="AB24" s="71">
        <v>14</v>
      </c>
      <c r="AC24" s="71">
        <v>251</v>
      </c>
      <c r="AD24" s="71">
        <v>216</v>
      </c>
      <c r="AE24" s="71">
        <v>35</v>
      </c>
      <c r="AF24" s="73">
        <v>198</v>
      </c>
    </row>
    <row r="25" spans="1:32" s="67" customFormat="1" ht="10.5" customHeight="1">
      <c r="A25" s="845"/>
      <c r="B25" s="900"/>
      <c r="C25" s="531" t="s">
        <v>569</v>
      </c>
      <c r="D25" s="71">
        <v>906</v>
      </c>
      <c r="E25" s="71">
        <v>597</v>
      </c>
      <c r="F25" s="532" t="s">
        <v>482</v>
      </c>
      <c r="G25" s="532" t="s">
        <v>482</v>
      </c>
      <c r="H25" s="532" t="s">
        <v>482</v>
      </c>
      <c r="I25" s="90">
        <v>5</v>
      </c>
      <c r="J25" s="90">
        <v>1</v>
      </c>
      <c r="K25" s="90">
        <v>3</v>
      </c>
      <c r="L25" s="90">
        <v>30</v>
      </c>
      <c r="M25" s="90">
        <v>6</v>
      </c>
      <c r="N25" s="90">
        <v>46</v>
      </c>
      <c r="O25" s="72">
        <v>49</v>
      </c>
      <c r="P25" s="71">
        <v>6</v>
      </c>
      <c r="Q25" s="71">
        <v>49</v>
      </c>
      <c r="R25" s="90">
        <v>62</v>
      </c>
      <c r="S25" s="90">
        <v>15</v>
      </c>
      <c r="T25" s="90">
        <v>32</v>
      </c>
      <c r="U25" s="90">
        <v>67</v>
      </c>
      <c r="V25" s="90">
        <v>18</v>
      </c>
      <c r="W25" s="90">
        <v>46</v>
      </c>
      <c r="X25" s="90">
        <v>92</v>
      </c>
      <c r="Y25" s="90">
        <v>35</v>
      </c>
      <c r="Z25" s="532" t="s">
        <v>580</v>
      </c>
      <c r="AA25" s="71">
        <v>25</v>
      </c>
      <c r="AB25" s="71">
        <v>10</v>
      </c>
      <c r="AC25" s="71">
        <v>165</v>
      </c>
      <c r="AD25" s="71">
        <v>145</v>
      </c>
      <c r="AE25" s="71">
        <v>20</v>
      </c>
      <c r="AF25" s="73">
        <v>144</v>
      </c>
    </row>
    <row r="26" spans="1:32" s="67" customFormat="1" ht="10.5" customHeight="1">
      <c r="A26" s="845"/>
      <c r="B26" s="900"/>
      <c r="C26" s="531" t="s">
        <v>570</v>
      </c>
      <c r="D26" s="71">
        <v>286</v>
      </c>
      <c r="E26" s="71">
        <v>146</v>
      </c>
      <c r="F26" s="532" t="s">
        <v>482</v>
      </c>
      <c r="G26" s="532" t="s">
        <v>482</v>
      </c>
      <c r="H26" s="532" t="s">
        <v>482</v>
      </c>
      <c r="I26" s="90">
        <v>2</v>
      </c>
      <c r="J26" s="90">
        <v>1</v>
      </c>
      <c r="K26" s="90">
        <v>1</v>
      </c>
      <c r="L26" s="90">
        <v>6</v>
      </c>
      <c r="M26" s="90">
        <v>1</v>
      </c>
      <c r="N26" s="90">
        <v>4</v>
      </c>
      <c r="O26" s="72">
        <v>14</v>
      </c>
      <c r="P26" s="71">
        <v>2</v>
      </c>
      <c r="Q26" s="71">
        <v>6</v>
      </c>
      <c r="R26" s="90">
        <v>18</v>
      </c>
      <c r="S26" s="90">
        <v>1</v>
      </c>
      <c r="T26" s="90">
        <v>12</v>
      </c>
      <c r="U26" s="90">
        <v>23</v>
      </c>
      <c r="V26" s="90">
        <v>5</v>
      </c>
      <c r="W26" s="90">
        <v>12</v>
      </c>
      <c r="X26" s="90">
        <v>22</v>
      </c>
      <c r="Y26" s="90">
        <v>4</v>
      </c>
      <c r="Z26" s="532" t="s">
        <v>580</v>
      </c>
      <c r="AA26" s="71">
        <v>8</v>
      </c>
      <c r="AB26" s="71">
        <v>4</v>
      </c>
      <c r="AC26" s="71">
        <v>86</v>
      </c>
      <c r="AD26" s="71">
        <v>71</v>
      </c>
      <c r="AE26" s="71">
        <v>15</v>
      </c>
      <c r="AF26" s="73">
        <v>54</v>
      </c>
    </row>
    <row r="27" spans="1:32" s="67" customFormat="1" ht="3" customHeight="1">
      <c r="A27" s="313"/>
      <c r="B27" s="312"/>
      <c r="C27" s="312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5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264"/>
    </row>
    <row r="28" spans="1:32" s="67" customFormat="1" ht="10.5" customHeight="1">
      <c r="A28" s="78"/>
      <c r="B28" s="899" t="s">
        <v>572</v>
      </c>
      <c r="C28" s="531" t="s">
        <v>568</v>
      </c>
      <c r="D28" s="71">
        <v>1415</v>
      </c>
      <c r="E28" s="71">
        <v>1015</v>
      </c>
      <c r="F28" s="532" t="s">
        <v>482</v>
      </c>
      <c r="G28" s="532" t="s">
        <v>482</v>
      </c>
      <c r="H28" s="532" t="s">
        <v>482</v>
      </c>
      <c r="I28" s="90">
        <v>3</v>
      </c>
      <c r="J28" s="90">
        <v>1</v>
      </c>
      <c r="K28" s="90">
        <v>5</v>
      </c>
      <c r="L28" s="90">
        <v>28</v>
      </c>
      <c r="M28" s="90">
        <v>8</v>
      </c>
      <c r="N28" s="90">
        <v>41</v>
      </c>
      <c r="O28" s="72">
        <v>105</v>
      </c>
      <c r="P28" s="71">
        <v>11</v>
      </c>
      <c r="Q28" s="71">
        <v>46</v>
      </c>
      <c r="R28" s="90">
        <v>137</v>
      </c>
      <c r="S28" s="90">
        <v>32</v>
      </c>
      <c r="T28" s="90">
        <v>79</v>
      </c>
      <c r="U28" s="90">
        <v>128</v>
      </c>
      <c r="V28" s="90">
        <v>60</v>
      </c>
      <c r="W28" s="90">
        <v>98</v>
      </c>
      <c r="X28" s="90">
        <v>112</v>
      </c>
      <c r="Y28" s="90">
        <v>27</v>
      </c>
      <c r="Z28" s="532" t="s">
        <v>580</v>
      </c>
      <c r="AA28" s="71">
        <v>70</v>
      </c>
      <c r="AB28" s="71">
        <v>24</v>
      </c>
      <c r="AC28" s="71">
        <v>246</v>
      </c>
      <c r="AD28" s="71">
        <v>202</v>
      </c>
      <c r="AE28" s="71">
        <v>44</v>
      </c>
      <c r="AF28" s="73">
        <v>154</v>
      </c>
    </row>
    <row r="29" spans="1:32" s="67" customFormat="1" ht="10.5" customHeight="1">
      <c r="A29" s="78"/>
      <c r="B29" s="900"/>
      <c r="C29" s="531" t="s">
        <v>569</v>
      </c>
      <c r="D29" s="71">
        <v>905</v>
      </c>
      <c r="E29" s="71">
        <v>651</v>
      </c>
      <c r="F29" s="532" t="s">
        <v>482</v>
      </c>
      <c r="G29" s="532" t="s">
        <v>482</v>
      </c>
      <c r="H29" s="532" t="s">
        <v>482</v>
      </c>
      <c r="I29" s="90">
        <v>2</v>
      </c>
      <c r="J29" s="532" t="s">
        <v>482</v>
      </c>
      <c r="K29" s="90">
        <v>3</v>
      </c>
      <c r="L29" s="90">
        <v>19</v>
      </c>
      <c r="M29" s="90">
        <v>5</v>
      </c>
      <c r="N29" s="90">
        <v>27</v>
      </c>
      <c r="O29" s="72">
        <v>63</v>
      </c>
      <c r="P29" s="71">
        <v>6</v>
      </c>
      <c r="Q29" s="71">
        <v>29</v>
      </c>
      <c r="R29" s="90">
        <v>86</v>
      </c>
      <c r="S29" s="90">
        <v>22</v>
      </c>
      <c r="T29" s="90">
        <v>48</v>
      </c>
      <c r="U29" s="90">
        <v>83</v>
      </c>
      <c r="V29" s="90">
        <v>45</v>
      </c>
      <c r="W29" s="90">
        <v>63</v>
      </c>
      <c r="X29" s="90">
        <v>73</v>
      </c>
      <c r="Y29" s="90">
        <v>18</v>
      </c>
      <c r="Z29" s="532" t="s">
        <v>580</v>
      </c>
      <c r="AA29" s="71">
        <v>45</v>
      </c>
      <c r="AB29" s="71">
        <v>14</v>
      </c>
      <c r="AC29" s="71">
        <v>159</v>
      </c>
      <c r="AD29" s="71">
        <v>135</v>
      </c>
      <c r="AE29" s="71">
        <v>24</v>
      </c>
      <c r="AF29" s="73">
        <v>95</v>
      </c>
    </row>
    <row r="30" spans="1:32" s="67" customFormat="1" ht="10.5" customHeight="1">
      <c r="A30" s="78"/>
      <c r="B30" s="900"/>
      <c r="C30" s="531" t="s">
        <v>570</v>
      </c>
      <c r="D30" s="71">
        <v>510</v>
      </c>
      <c r="E30" s="71">
        <v>364</v>
      </c>
      <c r="F30" s="532" t="s">
        <v>482</v>
      </c>
      <c r="G30" s="532" t="s">
        <v>482</v>
      </c>
      <c r="H30" s="532" t="s">
        <v>482</v>
      </c>
      <c r="I30" s="90">
        <v>1</v>
      </c>
      <c r="J30" s="90">
        <v>1</v>
      </c>
      <c r="K30" s="90">
        <v>2</v>
      </c>
      <c r="L30" s="90">
        <v>9</v>
      </c>
      <c r="M30" s="90">
        <v>3</v>
      </c>
      <c r="N30" s="90">
        <v>14</v>
      </c>
      <c r="O30" s="72">
        <v>42</v>
      </c>
      <c r="P30" s="71">
        <v>5</v>
      </c>
      <c r="Q30" s="71">
        <v>17</v>
      </c>
      <c r="R30" s="90">
        <v>51</v>
      </c>
      <c r="S30" s="90">
        <v>10</v>
      </c>
      <c r="T30" s="90">
        <v>31</v>
      </c>
      <c r="U30" s="90">
        <v>45</v>
      </c>
      <c r="V30" s="90">
        <v>15</v>
      </c>
      <c r="W30" s="90">
        <v>35</v>
      </c>
      <c r="X30" s="90">
        <v>39</v>
      </c>
      <c r="Y30" s="90">
        <v>9</v>
      </c>
      <c r="Z30" s="532" t="s">
        <v>580</v>
      </c>
      <c r="AA30" s="71">
        <v>25</v>
      </c>
      <c r="AB30" s="71">
        <v>10</v>
      </c>
      <c r="AC30" s="71">
        <v>87</v>
      </c>
      <c r="AD30" s="71">
        <v>67</v>
      </c>
      <c r="AE30" s="71">
        <v>20</v>
      </c>
      <c r="AF30" s="73">
        <v>59</v>
      </c>
    </row>
    <row r="31" spans="1:32" s="67" customFormat="1" ht="4.5" customHeight="1">
      <c r="A31" s="313"/>
      <c r="B31" s="312"/>
      <c r="C31" s="312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3"/>
    </row>
    <row r="32" spans="1:32" s="67" customFormat="1" ht="10.5" customHeight="1">
      <c r="A32" s="313"/>
      <c r="B32" s="899" t="s">
        <v>567</v>
      </c>
      <c r="C32" s="531" t="s">
        <v>568</v>
      </c>
      <c r="D32" s="71">
        <v>2876</v>
      </c>
      <c r="E32" s="71">
        <v>1792</v>
      </c>
      <c r="F32" s="532" t="s">
        <v>482</v>
      </c>
      <c r="G32" s="532" t="s">
        <v>482</v>
      </c>
      <c r="H32" s="90">
        <v>4</v>
      </c>
      <c r="I32" s="90">
        <v>48</v>
      </c>
      <c r="J32" s="90">
        <v>1</v>
      </c>
      <c r="K32" s="90">
        <v>29</v>
      </c>
      <c r="L32" s="90">
        <v>58</v>
      </c>
      <c r="M32" s="90">
        <v>5</v>
      </c>
      <c r="N32" s="90">
        <v>39</v>
      </c>
      <c r="O32" s="72">
        <v>273</v>
      </c>
      <c r="P32" s="71">
        <v>57</v>
      </c>
      <c r="Q32" s="71">
        <v>65</v>
      </c>
      <c r="R32" s="90">
        <v>193</v>
      </c>
      <c r="S32" s="90">
        <v>37</v>
      </c>
      <c r="T32" s="90">
        <v>48</v>
      </c>
      <c r="U32" s="90">
        <v>423</v>
      </c>
      <c r="V32" s="90">
        <v>47</v>
      </c>
      <c r="W32" s="90">
        <v>21</v>
      </c>
      <c r="X32" s="90">
        <v>371</v>
      </c>
      <c r="Y32" s="90">
        <v>45</v>
      </c>
      <c r="Z32" s="532" t="s">
        <v>580</v>
      </c>
      <c r="AA32" s="71">
        <v>7</v>
      </c>
      <c r="AB32" s="71">
        <v>21</v>
      </c>
      <c r="AC32" s="71">
        <v>707</v>
      </c>
      <c r="AD32" s="71">
        <v>698</v>
      </c>
      <c r="AE32" s="71">
        <v>9</v>
      </c>
      <c r="AF32" s="73">
        <v>377</v>
      </c>
    </row>
    <row r="33" spans="1:32" s="67" customFormat="1" ht="10.5" customHeight="1">
      <c r="A33" s="313"/>
      <c r="B33" s="900"/>
      <c r="C33" s="531" t="s">
        <v>569</v>
      </c>
      <c r="D33" s="71">
        <v>1837</v>
      </c>
      <c r="E33" s="71">
        <v>1165</v>
      </c>
      <c r="F33" s="532" t="s">
        <v>482</v>
      </c>
      <c r="G33" s="532" t="s">
        <v>482</v>
      </c>
      <c r="H33" s="90">
        <v>2</v>
      </c>
      <c r="I33" s="90">
        <v>35</v>
      </c>
      <c r="J33" s="90">
        <v>1</v>
      </c>
      <c r="K33" s="90">
        <v>16</v>
      </c>
      <c r="L33" s="90">
        <v>36</v>
      </c>
      <c r="M33" s="90">
        <v>4</v>
      </c>
      <c r="N33" s="90">
        <v>21</v>
      </c>
      <c r="O33" s="72">
        <v>179</v>
      </c>
      <c r="P33" s="71">
        <v>34</v>
      </c>
      <c r="Q33" s="71">
        <v>42</v>
      </c>
      <c r="R33" s="90">
        <v>126</v>
      </c>
      <c r="S33" s="90">
        <v>24</v>
      </c>
      <c r="T33" s="90">
        <v>30</v>
      </c>
      <c r="U33" s="90">
        <v>295</v>
      </c>
      <c r="V33" s="90">
        <v>34</v>
      </c>
      <c r="W33" s="90">
        <v>17</v>
      </c>
      <c r="X33" s="90">
        <v>215</v>
      </c>
      <c r="Y33" s="90">
        <v>32</v>
      </c>
      <c r="Z33" s="532" t="s">
        <v>580</v>
      </c>
      <c r="AA33" s="71">
        <v>5</v>
      </c>
      <c r="AB33" s="71">
        <v>17</v>
      </c>
      <c r="AC33" s="71">
        <v>442</v>
      </c>
      <c r="AD33" s="71">
        <v>438</v>
      </c>
      <c r="AE33" s="71">
        <v>4</v>
      </c>
      <c r="AF33" s="73">
        <v>230</v>
      </c>
    </row>
    <row r="34" spans="1:32" s="67" customFormat="1" ht="10.5" customHeight="1">
      <c r="A34" s="313"/>
      <c r="B34" s="900"/>
      <c r="C34" s="531" t="s">
        <v>570</v>
      </c>
      <c r="D34" s="71">
        <v>1039</v>
      </c>
      <c r="E34" s="71">
        <v>627</v>
      </c>
      <c r="F34" s="532" t="s">
        <v>482</v>
      </c>
      <c r="G34" s="532" t="s">
        <v>482</v>
      </c>
      <c r="H34" s="90">
        <v>2</v>
      </c>
      <c r="I34" s="90">
        <v>13</v>
      </c>
      <c r="J34" s="532" t="s">
        <v>482</v>
      </c>
      <c r="K34" s="90">
        <v>13</v>
      </c>
      <c r="L34" s="90">
        <v>22</v>
      </c>
      <c r="M34" s="90">
        <v>1</v>
      </c>
      <c r="N34" s="90">
        <v>18</v>
      </c>
      <c r="O34" s="72">
        <v>94</v>
      </c>
      <c r="P34" s="71">
        <v>23</v>
      </c>
      <c r="Q34" s="71">
        <v>23</v>
      </c>
      <c r="R34" s="90">
        <v>67</v>
      </c>
      <c r="S34" s="90">
        <v>13</v>
      </c>
      <c r="T34" s="90">
        <v>18</v>
      </c>
      <c r="U34" s="90">
        <v>128</v>
      </c>
      <c r="V34" s="90">
        <v>13</v>
      </c>
      <c r="W34" s="90">
        <v>4</v>
      </c>
      <c r="X34" s="90">
        <v>156</v>
      </c>
      <c r="Y34" s="90">
        <v>13</v>
      </c>
      <c r="Z34" s="532" t="s">
        <v>580</v>
      </c>
      <c r="AA34" s="71">
        <v>2</v>
      </c>
      <c r="AB34" s="71">
        <v>4</v>
      </c>
      <c r="AC34" s="71">
        <v>265</v>
      </c>
      <c r="AD34" s="71">
        <v>260</v>
      </c>
      <c r="AE34" s="71">
        <v>5</v>
      </c>
      <c r="AF34" s="73">
        <v>147</v>
      </c>
    </row>
    <row r="35" spans="1:32" s="67" customFormat="1" ht="3" customHeight="1">
      <c r="A35" s="313"/>
      <c r="B35" s="312"/>
      <c r="C35" s="312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3"/>
    </row>
    <row r="36" spans="1:32" s="67" customFormat="1" ht="10.5" customHeight="1">
      <c r="A36" s="844" t="s">
        <v>178</v>
      </c>
      <c r="B36" s="899" t="s">
        <v>571</v>
      </c>
      <c r="C36" s="531" t="s">
        <v>568</v>
      </c>
      <c r="D36" s="71">
        <v>1302</v>
      </c>
      <c r="E36" s="71">
        <v>746</v>
      </c>
      <c r="F36" s="532" t="s">
        <v>482</v>
      </c>
      <c r="G36" s="532" t="s">
        <v>482</v>
      </c>
      <c r="H36" s="90">
        <v>1</v>
      </c>
      <c r="I36" s="90">
        <v>35</v>
      </c>
      <c r="J36" s="90">
        <v>1</v>
      </c>
      <c r="K36" s="90">
        <v>13</v>
      </c>
      <c r="L36" s="90">
        <v>24</v>
      </c>
      <c r="M36" s="90">
        <v>3</v>
      </c>
      <c r="N36" s="90">
        <v>13</v>
      </c>
      <c r="O36" s="72">
        <v>127</v>
      </c>
      <c r="P36" s="71">
        <v>22</v>
      </c>
      <c r="Q36" s="71">
        <v>39</v>
      </c>
      <c r="R36" s="90">
        <v>75</v>
      </c>
      <c r="S36" s="90">
        <v>11</v>
      </c>
      <c r="T36" s="90">
        <v>19</v>
      </c>
      <c r="U36" s="90">
        <v>183</v>
      </c>
      <c r="V36" s="90">
        <v>29</v>
      </c>
      <c r="W36" s="90">
        <v>11</v>
      </c>
      <c r="X36" s="90">
        <v>121</v>
      </c>
      <c r="Y36" s="90">
        <v>15</v>
      </c>
      <c r="Z36" s="532" t="s">
        <v>580</v>
      </c>
      <c r="AA36" s="71">
        <v>2</v>
      </c>
      <c r="AB36" s="71">
        <v>2</v>
      </c>
      <c r="AC36" s="71">
        <v>359</v>
      </c>
      <c r="AD36" s="71">
        <v>354</v>
      </c>
      <c r="AE36" s="71">
        <v>5</v>
      </c>
      <c r="AF36" s="73">
        <v>197</v>
      </c>
    </row>
    <row r="37" spans="1:32" s="67" customFormat="1" ht="10.5" customHeight="1">
      <c r="A37" s="845"/>
      <c r="B37" s="900"/>
      <c r="C37" s="531" t="s">
        <v>569</v>
      </c>
      <c r="D37" s="71">
        <v>886</v>
      </c>
      <c r="E37" s="71">
        <v>539</v>
      </c>
      <c r="F37" s="532" t="s">
        <v>482</v>
      </c>
      <c r="G37" s="532" t="s">
        <v>482</v>
      </c>
      <c r="H37" s="532" t="s">
        <v>482</v>
      </c>
      <c r="I37" s="90">
        <v>27</v>
      </c>
      <c r="J37" s="90">
        <v>1</v>
      </c>
      <c r="K37" s="90">
        <v>6</v>
      </c>
      <c r="L37" s="90">
        <v>15</v>
      </c>
      <c r="M37" s="90">
        <v>3</v>
      </c>
      <c r="N37" s="90">
        <v>8</v>
      </c>
      <c r="O37" s="72">
        <v>86</v>
      </c>
      <c r="P37" s="71">
        <v>12</v>
      </c>
      <c r="Q37" s="71">
        <v>24</v>
      </c>
      <c r="R37" s="90">
        <v>54</v>
      </c>
      <c r="S37" s="90">
        <v>7</v>
      </c>
      <c r="T37" s="90">
        <v>10</v>
      </c>
      <c r="U37" s="90">
        <v>141</v>
      </c>
      <c r="V37" s="90">
        <v>24</v>
      </c>
      <c r="W37" s="90">
        <v>9</v>
      </c>
      <c r="X37" s="90">
        <v>94</v>
      </c>
      <c r="Y37" s="90">
        <v>14</v>
      </c>
      <c r="Z37" s="532" t="s">
        <v>580</v>
      </c>
      <c r="AA37" s="71">
        <v>2</v>
      </c>
      <c r="AB37" s="71">
        <v>2</v>
      </c>
      <c r="AC37" s="71">
        <v>223</v>
      </c>
      <c r="AD37" s="71">
        <v>222</v>
      </c>
      <c r="AE37" s="71">
        <v>1</v>
      </c>
      <c r="AF37" s="73">
        <v>124</v>
      </c>
    </row>
    <row r="38" spans="1:32" s="67" customFormat="1" ht="10.5" customHeight="1">
      <c r="A38" s="845"/>
      <c r="B38" s="900"/>
      <c r="C38" s="531" t="s">
        <v>570</v>
      </c>
      <c r="D38" s="71">
        <v>416</v>
      </c>
      <c r="E38" s="71">
        <v>207</v>
      </c>
      <c r="F38" s="532" t="s">
        <v>482</v>
      </c>
      <c r="G38" s="532" t="s">
        <v>482</v>
      </c>
      <c r="H38" s="90">
        <v>1</v>
      </c>
      <c r="I38" s="90">
        <v>8</v>
      </c>
      <c r="J38" s="532" t="s">
        <v>482</v>
      </c>
      <c r="K38" s="90">
        <v>7</v>
      </c>
      <c r="L38" s="90">
        <v>9</v>
      </c>
      <c r="M38" s="532" t="s">
        <v>482</v>
      </c>
      <c r="N38" s="90">
        <v>5</v>
      </c>
      <c r="O38" s="72">
        <v>41</v>
      </c>
      <c r="P38" s="71">
        <v>10</v>
      </c>
      <c r="Q38" s="71">
        <v>15</v>
      </c>
      <c r="R38" s="90">
        <v>21</v>
      </c>
      <c r="S38" s="90">
        <v>4</v>
      </c>
      <c r="T38" s="90">
        <v>9</v>
      </c>
      <c r="U38" s="90">
        <v>42</v>
      </c>
      <c r="V38" s="90">
        <v>5</v>
      </c>
      <c r="W38" s="90">
        <v>2</v>
      </c>
      <c r="X38" s="90">
        <v>27</v>
      </c>
      <c r="Y38" s="90">
        <v>1</v>
      </c>
      <c r="Z38" s="532" t="s">
        <v>580</v>
      </c>
      <c r="AA38" s="532" t="s">
        <v>580</v>
      </c>
      <c r="AB38" s="532" t="s">
        <v>580</v>
      </c>
      <c r="AC38" s="71">
        <v>136</v>
      </c>
      <c r="AD38" s="71">
        <v>132</v>
      </c>
      <c r="AE38" s="71">
        <v>4</v>
      </c>
      <c r="AF38" s="73">
        <v>73</v>
      </c>
    </row>
    <row r="39" spans="1:32" s="67" customFormat="1" ht="3" customHeight="1">
      <c r="A39" s="313"/>
      <c r="B39" s="312"/>
      <c r="C39" s="312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5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264"/>
    </row>
    <row r="40" spans="1:32" s="67" customFormat="1" ht="10.5" customHeight="1">
      <c r="A40" s="78"/>
      <c r="B40" s="899" t="s">
        <v>572</v>
      </c>
      <c r="C40" s="531" t="s">
        <v>568</v>
      </c>
      <c r="D40" s="71">
        <v>1574</v>
      </c>
      <c r="E40" s="71">
        <v>1046</v>
      </c>
      <c r="F40" s="532" t="s">
        <v>482</v>
      </c>
      <c r="G40" s="532" t="s">
        <v>482</v>
      </c>
      <c r="H40" s="90">
        <v>3</v>
      </c>
      <c r="I40" s="90">
        <v>13</v>
      </c>
      <c r="J40" s="532" t="s">
        <v>482</v>
      </c>
      <c r="K40" s="90">
        <v>16</v>
      </c>
      <c r="L40" s="90">
        <v>34</v>
      </c>
      <c r="M40" s="90">
        <v>2</v>
      </c>
      <c r="N40" s="90">
        <v>26</v>
      </c>
      <c r="O40" s="72">
        <v>146</v>
      </c>
      <c r="P40" s="71">
        <v>35</v>
      </c>
      <c r="Q40" s="71">
        <v>26</v>
      </c>
      <c r="R40" s="90">
        <v>118</v>
      </c>
      <c r="S40" s="90">
        <v>26</v>
      </c>
      <c r="T40" s="90">
        <v>29</v>
      </c>
      <c r="U40" s="90">
        <v>240</v>
      </c>
      <c r="V40" s="90">
        <v>18</v>
      </c>
      <c r="W40" s="90">
        <v>10</v>
      </c>
      <c r="X40" s="90">
        <v>250</v>
      </c>
      <c r="Y40" s="90">
        <v>30</v>
      </c>
      <c r="Z40" s="532" t="s">
        <v>580</v>
      </c>
      <c r="AA40" s="71">
        <v>5</v>
      </c>
      <c r="AB40" s="71">
        <v>19</v>
      </c>
      <c r="AC40" s="71">
        <v>348</v>
      </c>
      <c r="AD40" s="71">
        <v>344</v>
      </c>
      <c r="AE40" s="71">
        <v>4</v>
      </c>
      <c r="AF40" s="73">
        <v>180</v>
      </c>
    </row>
    <row r="41" spans="1:32" s="67" customFormat="1" ht="10.5" customHeight="1">
      <c r="A41" s="78"/>
      <c r="B41" s="900"/>
      <c r="C41" s="531" t="s">
        <v>569</v>
      </c>
      <c r="D41" s="71">
        <v>951</v>
      </c>
      <c r="E41" s="71">
        <v>626</v>
      </c>
      <c r="F41" s="532" t="s">
        <v>482</v>
      </c>
      <c r="G41" s="532" t="s">
        <v>482</v>
      </c>
      <c r="H41" s="90">
        <v>2</v>
      </c>
      <c r="I41" s="90">
        <v>8</v>
      </c>
      <c r="J41" s="532" t="s">
        <v>482</v>
      </c>
      <c r="K41" s="90">
        <v>10</v>
      </c>
      <c r="L41" s="90">
        <v>21</v>
      </c>
      <c r="M41" s="90">
        <v>1</v>
      </c>
      <c r="N41" s="90">
        <v>13</v>
      </c>
      <c r="O41" s="72">
        <v>93</v>
      </c>
      <c r="P41" s="71">
        <v>22</v>
      </c>
      <c r="Q41" s="71">
        <v>18</v>
      </c>
      <c r="R41" s="90">
        <v>72</v>
      </c>
      <c r="S41" s="90">
        <v>17</v>
      </c>
      <c r="T41" s="90">
        <v>20</v>
      </c>
      <c r="U41" s="90">
        <v>154</v>
      </c>
      <c r="V41" s="90">
        <v>10</v>
      </c>
      <c r="W41" s="90">
        <v>8</v>
      </c>
      <c r="X41" s="90">
        <v>121</v>
      </c>
      <c r="Y41" s="90">
        <v>18</v>
      </c>
      <c r="Z41" s="532" t="s">
        <v>580</v>
      </c>
      <c r="AA41" s="71">
        <v>3</v>
      </c>
      <c r="AB41" s="71">
        <v>15</v>
      </c>
      <c r="AC41" s="71">
        <v>219</v>
      </c>
      <c r="AD41" s="71">
        <v>216</v>
      </c>
      <c r="AE41" s="71">
        <v>3</v>
      </c>
      <c r="AF41" s="73">
        <v>106</v>
      </c>
    </row>
    <row r="42" spans="1:32" s="67" customFormat="1" ht="10.5" customHeight="1">
      <c r="A42" s="78"/>
      <c r="B42" s="900"/>
      <c r="C42" s="531" t="s">
        <v>570</v>
      </c>
      <c r="D42" s="71">
        <v>623</v>
      </c>
      <c r="E42" s="71">
        <v>420</v>
      </c>
      <c r="F42" s="532" t="s">
        <v>482</v>
      </c>
      <c r="G42" s="532" t="s">
        <v>482</v>
      </c>
      <c r="H42" s="90">
        <v>1</v>
      </c>
      <c r="I42" s="90">
        <v>5</v>
      </c>
      <c r="J42" s="532" t="s">
        <v>482</v>
      </c>
      <c r="K42" s="90">
        <v>6</v>
      </c>
      <c r="L42" s="90">
        <v>13</v>
      </c>
      <c r="M42" s="90">
        <v>1</v>
      </c>
      <c r="N42" s="90">
        <v>13</v>
      </c>
      <c r="O42" s="72">
        <v>53</v>
      </c>
      <c r="P42" s="71">
        <v>13</v>
      </c>
      <c r="Q42" s="71">
        <v>8</v>
      </c>
      <c r="R42" s="90">
        <v>46</v>
      </c>
      <c r="S42" s="90">
        <v>9</v>
      </c>
      <c r="T42" s="90">
        <v>9</v>
      </c>
      <c r="U42" s="90">
        <v>86</v>
      </c>
      <c r="V42" s="90">
        <v>8</v>
      </c>
      <c r="W42" s="90">
        <v>2</v>
      </c>
      <c r="X42" s="90">
        <v>129</v>
      </c>
      <c r="Y42" s="90">
        <v>12</v>
      </c>
      <c r="Z42" s="532" t="s">
        <v>580</v>
      </c>
      <c r="AA42" s="71">
        <v>2</v>
      </c>
      <c r="AB42" s="71">
        <v>4</v>
      </c>
      <c r="AC42" s="71">
        <v>129</v>
      </c>
      <c r="AD42" s="71">
        <v>128</v>
      </c>
      <c r="AE42" s="71">
        <v>1</v>
      </c>
      <c r="AF42" s="73">
        <v>74</v>
      </c>
    </row>
    <row r="43" spans="1:32" s="67" customFormat="1" ht="4.5" customHeight="1">
      <c r="A43" s="313"/>
      <c r="B43" s="312"/>
      <c r="C43" s="312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1"/>
      <c r="Q43" s="71"/>
      <c r="R43" s="71"/>
      <c r="S43" s="71"/>
      <c r="T43" s="314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3"/>
    </row>
    <row r="44" spans="1:32" s="67" customFormat="1" ht="10.5" customHeight="1">
      <c r="A44" s="313"/>
      <c r="B44" s="899" t="s">
        <v>567</v>
      </c>
      <c r="C44" s="531" t="s">
        <v>568</v>
      </c>
      <c r="D44" s="71">
        <v>2987</v>
      </c>
      <c r="E44" s="71">
        <v>1981</v>
      </c>
      <c r="F44" s="90">
        <v>2</v>
      </c>
      <c r="G44" s="532" t="s">
        <v>482</v>
      </c>
      <c r="H44" s="90">
        <v>1</v>
      </c>
      <c r="I44" s="90">
        <v>10</v>
      </c>
      <c r="J44" s="532" t="s">
        <v>482</v>
      </c>
      <c r="K44" s="90">
        <v>4</v>
      </c>
      <c r="L44" s="90">
        <v>42</v>
      </c>
      <c r="M44" s="90">
        <v>2</v>
      </c>
      <c r="N44" s="90">
        <v>18</v>
      </c>
      <c r="O44" s="72">
        <v>131</v>
      </c>
      <c r="P44" s="71">
        <v>22</v>
      </c>
      <c r="Q44" s="71">
        <v>60</v>
      </c>
      <c r="R44" s="90">
        <v>224</v>
      </c>
      <c r="S44" s="90">
        <v>46</v>
      </c>
      <c r="T44" s="71">
        <v>77</v>
      </c>
      <c r="U44" s="90">
        <v>421</v>
      </c>
      <c r="V44" s="90">
        <v>175</v>
      </c>
      <c r="W44" s="532" t="s">
        <v>580</v>
      </c>
      <c r="X44" s="90">
        <v>335</v>
      </c>
      <c r="Y44" s="90">
        <v>328</v>
      </c>
      <c r="Z44" s="532" t="s">
        <v>580</v>
      </c>
      <c r="AA44" s="71">
        <v>29</v>
      </c>
      <c r="AB44" s="71">
        <v>56</v>
      </c>
      <c r="AC44" s="71">
        <v>669</v>
      </c>
      <c r="AD44" s="71">
        <v>568</v>
      </c>
      <c r="AE44" s="71">
        <v>101</v>
      </c>
      <c r="AF44" s="73">
        <v>335</v>
      </c>
    </row>
    <row r="45" spans="1:32" s="67" customFormat="1" ht="10.5" customHeight="1">
      <c r="A45" s="313"/>
      <c r="B45" s="900"/>
      <c r="C45" s="531" t="s">
        <v>569</v>
      </c>
      <c r="D45" s="71">
        <v>1808</v>
      </c>
      <c r="E45" s="71">
        <v>1224</v>
      </c>
      <c r="F45" s="90">
        <v>2</v>
      </c>
      <c r="G45" s="532" t="s">
        <v>482</v>
      </c>
      <c r="H45" s="532" t="s">
        <v>482</v>
      </c>
      <c r="I45" s="90">
        <v>5</v>
      </c>
      <c r="J45" s="532" t="s">
        <v>482</v>
      </c>
      <c r="K45" s="90">
        <v>3</v>
      </c>
      <c r="L45" s="90">
        <v>26</v>
      </c>
      <c r="M45" s="90">
        <v>1</v>
      </c>
      <c r="N45" s="90">
        <v>13</v>
      </c>
      <c r="O45" s="72">
        <v>95</v>
      </c>
      <c r="P45" s="71">
        <v>13</v>
      </c>
      <c r="Q45" s="71">
        <v>43</v>
      </c>
      <c r="R45" s="90">
        <v>139</v>
      </c>
      <c r="S45" s="90">
        <v>28</v>
      </c>
      <c r="T45" s="90">
        <v>49</v>
      </c>
      <c r="U45" s="90">
        <v>271</v>
      </c>
      <c r="V45" s="90">
        <v>105</v>
      </c>
      <c r="W45" s="532" t="s">
        <v>580</v>
      </c>
      <c r="X45" s="90">
        <v>183</v>
      </c>
      <c r="Y45" s="90">
        <v>197</v>
      </c>
      <c r="Z45" s="532" t="s">
        <v>580</v>
      </c>
      <c r="AA45" s="71">
        <v>18</v>
      </c>
      <c r="AB45" s="71">
        <v>33</v>
      </c>
      <c r="AC45" s="71">
        <v>377</v>
      </c>
      <c r="AD45" s="71">
        <v>314</v>
      </c>
      <c r="AE45" s="71">
        <v>63</v>
      </c>
      <c r="AF45" s="73">
        <v>207</v>
      </c>
    </row>
    <row r="46" spans="1:32" s="67" customFormat="1" ht="10.5" customHeight="1">
      <c r="A46" s="313"/>
      <c r="B46" s="900"/>
      <c r="C46" s="531" t="s">
        <v>570</v>
      </c>
      <c r="D46" s="71">
        <v>1179</v>
      </c>
      <c r="E46" s="71">
        <v>759</v>
      </c>
      <c r="F46" s="532" t="s">
        <v>482</v>
      </c>
      <c r="G46" s="532" t="s">
        <v>482</v>
      </c>
      <c r="H46" s="90">
        <v>1</v>
      </c>
      <c r="I46" s="90">
        <v>5</v>
      </c>
      <c r="J46" s="532" t="s">
        <v>482</v>
      </c>
      <c r="K46" s="90">
        <v>1</v>
      </c>
      <c r="L46" s="90">
        <v>16</v>
      </c>
      <c r="M46" s="90">
        <v>1</v>
      </c>
      <c r="N46" s="90">
        <v>5</v>
      </c>
      <c r="O46" s="72">
        <v>36</v>
      </c>
      <c r="P46" s="71">
        <v>9</v>
      </c>
      <c r="Q46" s="71">
        <v>17</v>
      </c>
      <c r="R46" s="90">
        <v>85</v>
      </c>
      <c r="S46" s="90">
        <v>18</v>
      </c>
      <c r="T46" s="90">
        <v>28</v>
      </c>
      <c r="U46" s="90">
        <v>150</v>
      </c>
      <c r="V46" s="90">
        <v>70</v>
      </c>
      <c r="W46" s="532" t="s">
        <v>580</v>
      </c>
      <c r="X46" s="90">
        <v>152</v>
      </c>
      <c r="Y46" s="90">
        <v>131</v>
      </c>
      <c r="Z46" s="532" t="s">
        <v>580</v>
      </c>
      <c r="AA46" s="71">
        <v>11</v>
      </c>
      <c r="AB46" s="71">
        <v>23</v>
      </c>
      <c r="AC46" s="71">
        <v>292</v>
      </c>
      <c r="AD46" s="71">
        <v>254</v>
      </c>
      <c r="AE46" s="71">
        <v>38</v>
      </c>
      <c r="AF46" s="73">
        <v>128</v>
      </c>
    </row>
    <row r="47" spans="1:32" s="67" customFormat="1" ht="3" customHeight="1">
      <c r="A47" s="313"/>
      <c r="B47" s="312"/>
      <c r="C47" s="312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1"/>
      <c r="Q47" s="71"/>
      <c r="R47" s="71"/>
      <c r="S47" s="71"/>
      <c r="T47" s="90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3"/>
    </row>
    <row r="48" spans="1:32" s="67" customFormat="1" ht="10.5" customHeight="1">
      <c r="A48" s="844" t="s">
        <v>179</v>
      </c>
      <c r="B48" s="899" t="s">
        <v>571</v>
      </c>
      <c r="C48" s="531" t="s">
        <v>568</v>
      </c>
      <c r="D48" s="71">
        <v>1408</v>
      </c>
      <c r="E48" s="71">
        <v>892</v>
      </c>
      <c r="F48" s="90">
        <v>1</v>
      </c>
      <c r="G48" s="532" t="s">
        <v>482</v>
      </c>
      <c r="H48" s="532" t="s">
        <v>482</v>
      </c>
      <c r="I48" s="90">
        <v>7</v>
      </c>
      <c r="J48" s="532" t="s">
        <v>482</v>
      </c>
      <c r="K48" s="90">
        <v>2</v>
      </c>
      <c r="L48" s="90">
        <v>24</v>
      </c>
      <c r="M48" s="90">
        <v>1</v>
      </c>
      <c r="N48" s="90">
        <v>10</v>
      </c>
      <c r="O48" s="72">
        <v>74</v>
      </c>
      <c r="P48" s="71">
        <v>8</v>
      </c>
      <c r="Q48" s="71">
        <v>28</v>
      </c>
      <c r="R48" s="90">
        <v>114</v>
      </c>
      <c r="S48" s="90">
        <v>24</v>
      </c>
      <c r="T48" s="71">
        <v>37</v>
      </c>
      <c r="U48" s="90">
        <v>165</v>
      </c>
      <c r="V48" s="90">
        <v>77</v>
      </c>
      <c r="W48" s="532" t="s">
        <v>580</v>
      </c>
      <c r="X48" s="90">
        <v>118</v>
      </c>
      <c r="Y48" s="90">
        <v>160</v>
      </c>
      <c r="Z48" s="532" t="s">
        <v>580</v>
      </c>
      <c r="AA48" s="71">
        <v>15</v>
      </c>
      <c r="AB48" s="71">
        <v>27</v>
      </c>
      <c r="AC48" s="71">
        <v>330</v>
      </c>
      <c r="AD48" s="71">
        <v>281</v>
      </c>
      <c r="AE48" s="71">
        <v>49</v>
      </c>
      <c r="AF48" s="73">
        <v>186</v>
      </c>
    </row>
    <row r="49" spans="1:32" s="67" customFormat="1" ht="10.5" customHeight="1">
      <c r="A49" s="845"/>
      <c r="B49" s="900"/>
      <c r="C49" s="531" t="s">
        <v>569</v>
      </c>
      <c r="D49" s="71">
        <v>919</v>
      </c>
      <c r="E49" s="71">
        <v>616</v>
      </c>
      <c r="F49" s="90">
        <v>1</v>
      </c>
      <c r="G49" s="532" t="s">
        <v>482</v>
      </c>
      <c r="H49" s="532" t="s">
        <v>482</v>
      </c>
      <c r="I49" s="90">
        <v>4</v>
      </c>
      <c r="J49" s="532" t="s">
        <v>482</v>
      </c>
      <c r="K49" s="90">
        <v>2</v>
      </c>
      <c r="L49" s="90">
        <v>16</v>
      </c>
      <c r="M49" s="90">
        <v>1</v>
      </c>
      <c r="N49" s="90">
        <v>8</v>
      </c>
      <c r="O49" s="72">
        <v>55</v>
      </c>
      <c r="P49" s="71">
        <v>4</v>
      </c>
      <c r="Q49" s="71">
        <v>23</v>
      </c>
      <c r="R49" s="90">
        <v>79</v>
      </c>
      <c r="S49" s="90">
        <v>15</v>
      </c>
      <c r="T49" s="90">
        <v>24</v>
      </c>
      <c r="U49" s="90">
        <v>126</v>
      </c>
      <c r="V49" s="90">
        <v>46</v>
      </c>
      <c r="W49" s="532" t="s">
        <v>580</v>
      </c>
      <c r="X49" s="90">
        <v>84</v>
      </c>
      <c r="Y49" s="90">
        <v>100</v>
      </c>
      <c r="Z49" s="532" t="s">
        <v>580</v>
      </c>
      <c r="AA49" s="71">
        <v>10</v>
      </c>
      <c r="AB49" s="71">
        <v>18</v>
      </c>
      <c r="AC49" s="71">
        <v>187</v>
      </c>
      <c r="AD49" s="71">
        <v>157</v>
      </c>
      <c r="AE49" s="71">
        <v>30</v>
      </c>
      <c r="AF49" s="73">
        <v>116</v>
      </c>
    </row>
    <row r="50" spans="1:32" s="67" customFormat="1" ht="10.5" customHeight="1">
      <c r="A50" s="845"/>
      <c r="B50" s="900"/>
      <c r="C50" s="531" t="s">
        <v>570</v>
      </c>
      <c r="D50" s="71">
        <v>489</v>
      </c>
      <c r="E50" s="71">
        <v>276</v>
      </c>
      <c r="F50" s="532" t="s">
        <v>482</v>
      </c>
      <c r="G50" s="532" t="s">
        <v>482</v>
      </c>
      <c r="H50" s="532" t="s">
        <v>482</v>
      </c>
      <c r="I50" s="90">
        <v>3</v>
      </c>
      <c r="J50" s="532" t="s">
        <v>482</v>
      </c>
      <c r="K50" s="532" t="s">
        <v>482</v>
      </c>
      <c r="L50" s="90">
        <v>8</v>
      </c>
      <c r="M50" s="532" t="s">
        <v>482</v>
      </c>
      <c r="N50" s="90">
        <v>2</v>
      </c>
      <c r="O50" s="72">
        <v>19</v>
      </c>
      <c r="P50" s="71">
        <v>4</v>
      </c>
      <c r="Q50" s="71">
        <v>5</v>
      </c>
      <c r="R50" s="90">
        <v>35</v>
      </c>
      <c r="S50" s="90">
        <v>9</v>
      </c>
      <c r="T50" s="90">
        <v>13</v>
      </c>
      <c r="U50" s="90">
        <v>39</v>
      </c>
      <c r="V50" s="90">
        <v>31</v>
      </c>
      <c r="W50" s="532" t="s">
        <v>580</v>
      </c>
      <c r="X50" s="90">
        <v>34</v>
      </c>
      <c r="Y50" s="90">
        <v>60</v>
      </c>
      <c r="Z50" s="532" t="s">
        <v>580</v>
      </c>
      <c r="AA50" s="71">
        <v>5</v>
      </c>
      <c r="AB50" s="71">
        <v>9</v>
      </c>
      <c r="AC50" s="71">
        <v>143</v>
      </c>
      <c r="AD50" s="71">
        <v>124</v>
      </c>
      <c r="AE50" s="71">
        <v>19</v>
      </c>
      <c r="AF50" s="73">
        <v>70</v>
      </c>
    </row>
    <row r="51" spans="1:32" s="67" customFormat="1" ht="3" customHeight="1">
      <c r="A51" s="313"/>
      <c r="B51" s="312"/>
      <c r="C51" s="312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5"/>
      <c r="P51" s="91"/>
      <c r="Q51" s="91"/>
      <c r="R51" s="91"/>
      <c r="S51" s="91"/>
      <c r="T51" s="90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264"/>
    </row>
    <row r="52" spans="1:32" s="67" customFormat="1" ht="10.5" customHeight="1">
      <c r="A52" s="78"/>
      <c r="B52" s="899" t="s">
        <v>572</v>
      </c>
      <c r="C52" s="531" t="s">
        <v>568</v>
      </c>
      <c r="D52" s="71">
        <v>1579</v>
      </c>
      <c r="E52" s="71">
        <v>1091</v>
      </c>
      <c r="F52" s="90">
        <v>1</v>
      </c>
      <c r="G52" s="532" t="s">
        <v>482</v>
      </c>
      <c r="H52" s="90">
        <v>1</v>
      </c>
      <c r="I52" s="90">
        <v>3</v>
      </c>
      <c r="J52" s="532" t="s">
        <v>482</v>
      </c>
      <c r="K52" s="90">
        <v>2</v>
      </c>
      <c r="L52" s="90">
        <v>18</v>
      </c>
      <c r="M52" s="90">
        <v>1</v>
      </c>
      <c r="N52" s="90">
        <v>8</v>
      </c>
      <c r="O52" s="72">
        <v>57</v>
      </c>
      <c r="P52" s="71">
        <v>14</v>
      </c>
      <c r="Q52" s="71">
        <v>32</v>
      </c>
      <c r="R52" s="90">
        <v>110</v>
      </c>
      <c r="S52" s="90">
        <v>22</v>
      </c>
      <c r="T52" s="91">
        <v>40</v>
      </c>
      <c r="U52" s="90">
        <v>256</v>
      </c>
      <c r="V52" s="90">
        <v>98</v>
      </c>
      <c r="W52" s="532" t="s">
        <v>580</v>
      </c>
      <c r="X52" s="90">
        <v>217</v>
      </c>
      <c r="Y52" s="90">
        <v>168</v>
      </c>
      <c r="Z52" s="532" t="s">
        <v>580</v>
      </c>
      <c r="AA52" s="71">
        <v>14</v>
      </c>
      <c r="AB52" s="71">
        <v>29</v>
      </c>
      <c r="AC52" s="71">
        <v>339</v>
      </c>
      <c r="AD52" s="71">
        <v>287</v>
      </c>
      <c r="AE52" s="71">
        <v>52</v>
      </c>
      <c r="AF52" s="73">
        <v>149</v>
      </c>
    </row>
    <row r="53" spans="1:32" s="67" customFormat="1" ht="10.5" customHeight="1">
      <c r="A53" s="78"/>
      <c r="B53" s="900"/>
      <c r="C53" s="531" t="s">
        <v>569</v>
      </c>
      <c r="D53" s="71">
        <v>889</v>
      </c>
      <c r="E53" s="71">
        <v>608</v>
      </c>
      <c r="F53" s="90">
        <v>1</v>
      </c>
      <c r="G53" s="532" t="s">
        <v>482</v>
      </c>
      <c r="H53" s="532" t="s">
        <v>482</v>
      </c>
      <c r="I53" s="90">
        <v>1</v>
      </c>
      <c r="J53" s="532" t="s">
        <v>482</v>
      </c>
      <c r="K53" s="90">
        <v>1</v>
      </c>
      <c r="L53" s="90">
        <v>10</v>
      </c>
      <c r="M53" s="532" t="s">
        <v>482</v>
      </c>
      <c r="N53" s="90">
        <v>5</v>
      </c>
      <c r="O53" s="72">
        <v>40</v>
      </c>
      <c r="P53" s="71">
        <v>9</v>
      </c>
      <c r="Q53" s="71">
        <v>20</v>
      </c>
      <c r="R53" s="90">
        <v>60</v>
      </c>
      <c r="S53" s="90">
        <v>13</v>
      </c>
      <c r="T53" s="90">
        <v>25</v>
      </c>
      <c r="U53" s="90">
        <v>145</v>
      </c>
      <c r="V53" s="90">
        <v>59</v>
      </c>
      <c r="W53" s="532" t="s">
        <v>580</v>
      </c>
      <c r="X53" s="90">
        <v>99</v>
      </c>
      <c r="Y53" s="90">
        <v>97</v>
      </c>
      <c r="Z53" s="532" t="s">
        <v>580</v>
      </c>
      <c r="AA53" s="71">
        <v>8</v>
      </c>
      <c r="AB53" s="71">
        <v>15</v>
      </c>
      <c r="AC53" s="71">
        <v>190</v>
      </c>
      <c r="AD53" s="71">
        <v>157</v>
      </c>
      <c r="AE53" s="71">
        <v>33</v>
      </c>
      <c r="AF53" s="73">
        <v>91</v>
      </c>
    </row>
    <row r="54" spans="1:32" s="67" customFormat="1" ht="10.5" customHeight="1">
      <c r="A54" s="78"/>
      <c r="B54" s="900"/>
      <c r="C54" s="531" t="s">
        <v>570</v>
      </c>
      <c r="D54" s="71">
        <v>690</v>
      </c>
      <c r="E54" s="71">
        <v>483</v>
      </c>
      <c r="F54" s="532" t="s">
        <v>482</v>
      </c>
      <c r="G54" s="532" t="s">
        <v>482</v>
      </c>
      <c r="H54" s="90">
        <v>1</v>
      </c>
      <c r="I54" s="90">
        <v>2</v>
      </c>
      <c r="J54" s="532" t="s">
        <v>482</v>
      </c>
      <c r="K54" s="90">
        <v>1</v>
      </c>
      <c r="L54" s="90">
        <v>8</v>
      </c>
      <c r="M54" s="90">
        <v>1</v>
      </c>
      <c r="N54" s="90">
        <v>3</v>
      </c>
      <c r="O54" s="72">
        <v>17</v>
      </c>
      <c r="P54" s="71">
        <v>5</v>
      </c>
      <c r="Q54" s="71">
        <v>12</v>
      </c>
      <c r="R54" s="90">
        <v>50</v>
      </c>
      <c r="S54" s="90">
        <v>9</v>
      </c>
      <c r="T54" s="90">
        <v>15</v>
      </c>
      <c r="U54" s="90">
        <v>111</v>
      </c>
      <c r="V54" s="90">
        <v>39</v>
      </c>
      <c r="W54" s="532" t="s">
        <v>580</v>
      </c>
      <c r="X54" s="90">
        <v>118</v>
      </c>
      <c r="Y54" s="90">
        <v>71</v>
      </c>
      <c r="Z54" s="532" t="s">
        <v>580</v>
      </c>
      <c r="AA54" s="71">
        <v>6</v>
      </c>
      <c r="AB54" s="71">
        <v>14</v>
      </c>
      <c r="AC54" s="71">
        <v>149</v>
      </c>
      <c r="AD54" s="71">
        <v>130</v>
      </c>
      <c r="AE54" s="71">
        <v>19</v>
      </c>
      <c r="AF54" s="73">
        <v>58</v>
      </c>
    </row>
    <row r="55" spans="1:32" s="67" customFormat="1" ht="4.5" customHeight="1">
      <c r="A55" s="313"/>
      <c r="B55" s="312"/>
      <c r="C55" s="312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3"/>
    </row>
    <row r="56" spans="1:32" s="67" customFormat="1" ht="10.5" customHeight="1">
      <c r="A56" s="313"/>
      <c r="B56" s="899" t="s">
        <v>567</v>
      </c>
      <c r="C56" s="531" t="s">
        <v>568</v>
      </c>
      <c r="D56" s="71">
        <v>3586</v>
      </c>
      <c r="E56" s="71">
        <v>2807</v>
      </c>
      <c r="F56" s="90">
        <v>14</v>
      </c>
      <c r="G56" s="90">
        <v>9</v>
      </c>
      <c r="H56" s="90">
        <v>4</v>
      </c>
      <c r="I56" s="90">
        <v>14</v>
      </c>
      <c r="J56" s="90">
        <v>9</v>
      </c>
      <c r="K56" s="90">
        <v>14</v>
      </c>
      <c r="L56" s="90">
        <v>46</v>
      </c>
      <c r="M56" s="90">
        <v>41</v>
      </c>
      <c r="N56" s="90">
        <v>46</v>
      </c>
      <c r="O56" s="72">
        <v>73</v>
      </c>
      <c r="P56" s="71">
        <v>48</v>
      </c>
      <c r="Q56" s="71">
        <v>91</v>
      </c>
      <c r="R56" s="90">
        <v>77</v>
      </c>
      <c r="S56" s="90">
        <v>45</v>
      </c>
      <c r="T56" s="90">
        <v>103</v>
      </c>
      <c r="U56" s="90">
        <v>247</v>
      </c>
      <c r="V56" s="90">
        <v>120</v>
      </c>
      <c r="W56" s="90">
        <v>73</v>
      </c>
      <c r="X56" s="90">
        <v>460</v>
      </c>
      <c r="Y56" s="90">
        <v>193</v>
      </c>
      <c r="Z56" s="532" t="s">
        <v>580</v>
      </c>
      <c r="AA56" s="71">
        <v>564</v>
      </c>
      <c r="AB56" s="71">
        <v>516</v>
      </c>
      <c r="AC56" s="71">
        <v>513</v>
      </c>
      <c r="AD56" s="71">
        <v>445</v>
      </c>
      <c r="AE56" s="71">
        <v>68</v>
      </c>
      <c r="AF56" s="73">
        <v>266</v>
      </c>
    </row>
    <row r="57" spans="1:32" s="67" customFormat="1" ht="10.5" customHeight="1">
      <c r="A57" s="313"/>
      <c r="B57" s="900"/>
      <c r="C57" s="531" t="s">
        <v>569</v>
      </c>
      <c r="D57" s="71">
        <v>2617</v>
      </c>
      <c r="E57" s="71">
        <v>2072</v>
      </c>
      <c r="F57" s="90">
        <v>13</v>
      </c>
      <c r="G57" s="90">
        <v>6</v>
      </c>
      <c r="H57" s="90">
        <v>3</v>
      </c>
      <c r="I57" s="90">
        <v>11</v>
      </c>
      <c r="J57" s="90">
        <v>5</v>
      </c>
      <c r="K57" s="90">
        <v>10</v>
      </c>
      <c r="L57" s="90">
        <v>32</v>
      </c>
      <c r="M57" s="90">
        <v>24</v>
      </c>
      <c r="N57" s="90">
        <v>22</v>
      </c>
      <c r="O57" s="72">
        <v>41</v>
      </c>
      <c r="P57" s="71">
        <v>32</v>
      </c>
      <c r="Q57" s="71">
        <v>60</v>
      </c>
      <c r="R57" s="90">
        <v>56</v>
      </c>
      <c r="S57" s="90">
        <v>35</v>
      </c>
      <c r="T57" s="90">
        <v>86</v>
      </c>
      <c r="U57" s="90">
        <v>156</v>
      </c>
      <c r="V57" s="90">
        <v>83</v>
      </c>
      <c r="W57" s="90">
        <v>43</v>
      </c>
      <c r="X57" s="90">
        <v>328</v>
      </c>
      <c r="Y57" s="90">
        <v>154</v>
      </c>
      <c r="Z57" s="532" t="s">
        <v>580</v>
      </c>
      <c r="AA57" s="71">
        <v>461</v>
      </c>
      <c r="AB57" s="71">
        <v>411</v>
      </c>
      <c r="AC57" s="71">
        <v>363</v>
      </c>
      <c r="AD57" s="71">
        <v>323</v>
      </c>
      <c r="AE57" s="71">
        <v>40</v>
      </c>
      <c r="AF57" s="73">
        <v>182</v>
      </c>
    </row>
    <row r="58" spans="1:32" s="67" customFormat="1" ht="10.5" customHeight="1">
      <c r="A58" s="313"/>
      <c r="B58" s="900"/>
      <c r="C58" s="531" t="s">
        <v>570</v>
      </c>
      <c r="D58" s="71">
        <v>969</v>
      </c>
      <c r="E58" s="71">
        <v>735</v>
      </c>
      <c r="F58" s="90">
        <v>1</v>
      </c>
      <c r="G58" s="90">
        <v>3</v>
      </c>
      <c r="H58" s="90">
        <v>1</v>
      </c>
      <c r="I58" s="90">
        <v>3</v>
      </c>
      <c r="J58" s="90">
        <v>4</v>
      </c>
      <c r="K58" s="90">
        <v>4</v>
      </c>
      <c r="L58" s="90">
        <v>14</v>
      </c>
      <c r="M58" s="90">
        <v>17</v>
      </c>
      <c r="N58" s="90">
        <v>24</v>
      </c>
      <c r="O58" s="72">
        <v>32</v>
      </c>
      <c r="P58" s="71">
        <v>16</v>
      </c>
      <c r="Q58" s="71">
        <v>31</v>
      </c>
      <c r="R58" s="90">
        <v>21</v>
      </c>
      <c r="S58" s="90">
        <v>10</v>
      </c>
      <c r="T58" s="90">
        <v>17</v>
      </c>
      <c r="U58" s="90">
        <v>91</v>
      </c>
      <c r="V58" s="90">
        <v>37</v>
      </c>
      <c r="W58" s="90">
        <v>30</v>
      </c>
      <c r="X58" s="90">
        <v>132</v>
      </c>
      <c r="Y58" s="90">
        <v>39</v>
      </c>
      <c r="Z58" s="532" t="s">
        <v>580</v>
      </c>
      <c r="AA58" s="71">
        <v>103</v>
      </c>
      <c r="AB58" s="71">
        <v>105</v>
      </c>
      <c r="AC58" s="71">
        <v>150</v>
      </c>
      <c r="AD58" s="71">
        <v>122</v>
      </c>
      <c r="AE58" s="71">
        <v>28</v>
      </c>
      <c r="AF58" s="73">
        <v>84</v>
      </c>
    </row>
    <row r="59" spans="1:32" s="67" customFormat="1" ht="3" customHeight="1">
      <c r="A59" s="313"/>
      <c r="B59" s="312"/>
      <c r="C59" s="31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2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3"/>
    </row>
    <row r="60" spans="1:32" s="67" customFormat="1" ht="10.5" customHeight="1">
      <c r="A60" s="844" t="s">
        <v>180</v>
      </c>
      <c r="B60" s="899" t="s">
        <v>571</v>
      </c>
      <c r="C60" s="531" t="s">
        <v>568</v>
      </c>
      <c r="D60" s="71">
        <v>1766</v>
      </c>
      <c r="E60" s="71">
        <v>1329</v>
      </c>
      <c r="F60" s="90">
        <v>6</v>
      </c>
      <c r="G60" s="90">
        <v>5</v>
      </c>
      <c r="H60" s="90">
        <v>2</v>
      </c>
      <c r="I60" s="90">
        <v>7</v>
      </c>
      <c r="J60" s="90">
        <v>4</v>
      </c>
      <c r="K60" s="90">
        <v>8</v>
      </c>
      <c r="L60" s="90">
        <v>26</v>
      </c>
      <c r="M60" s="90">
        <v>24</v>
      </c>
      <c r="N60" s="90">
        <v>19</v>
      </c>
      <c r="O60" s="72">
        <v>30</v>
      </c>
      <c r="P60" s="71">
        <v>20</v>
      </c>
      <c r="Q60" s="71">
        <v>35</v>
      </c>
      <c r="R60" s="90">
        <v>37</v>
      </c>
      <c r="S60" s="90">
        <v>21</v>
      </c>
      <c r="T60" s="90">
        <v>45</v>
      </c>
      <c r="U60" s="90">
        <v>122</v>
      </c>
      <c r="V60" s="90">
        <v>49</v>
      </c>
      <c r="W60" s="90">
        <v>23</v>
      </c>
      <c r="X60" s="90">
        <v>275</v>
      </c>
      <c r="Y60" s="90">
        <v>109</v>
      </c>
      <c r="Z60" s="532" t="s">
        <v>580</v>
      </c>
      <c r="AA60" s="71">
        <v>245</v>
      </c>
      <c r="AB60" s="71">
        <v>217</v>
      </c>
      <c r="AC60" s="71">
        <v>277</v>
      </c>
      <c r="AD60" s="71">
        <v>241</v>
      </c>
      <c r="AE60" s="71">
        <v>36</v>
      </c>
      <c r="AF60" s="73">
        <v>160</v>
      </c>
    </row>
    <row r="61" spans="1:32" s="67" customFormat="1" ht="10.5" customHeight="1">
      <c r="A61" s="845"/>
      <c r="B61" s="900"/>
      <c r="C61" s="531" t="s">
        <v>569</v>
      </c>
      <c r="D61" s="71">
        <v>1358</v>
      </c>
      <c r="E61" s="71">
        <v>1026</v>
      </c>
      <c r="F61" s="90">
        <v>5</v>
      </c>
      <c r="G61" s="90">
        <v>3</v>
      </c>
      <c r="H61" s="90">
        <v>2</v>
      </c>
      <c r="I61" s="90">
        <v>5</v>
      </c>
      <c r="J61" s="90">
        <v>3</v>
      </c>
      <c r="K61" s="90">
        <v>6</v>
      </c>
      <c r="L61" s="90">
        <v>22</v>
      </c>
      <c r="M61" s="90">
        <v>14</v>
      </c>
      <c r="N61" s="90">
        <v>10</v>
      </c>
      <c r="O61" s="72">
        <v>18</v>
      </c>
      <c r="P61" s="71">
        <v>12</v>
      </c>
      <c r="Q61" s="71">
        <v>25</v>
      </c>
      <c r="R61" s="90">
        <v>28</v>
      </c>
      <c r="S61" s="90">
        <v>19</v>
      </c>
      <c r="T61" s="90">
        <v>39</v>
      </c>
      <c r="U61" s="90">
        <v>101</v>
      </c>
      <c r="V61" s="90">
        <v>38</v>
      </c>
      <c r="W61" s="90">
        <v>15</v>
      </c>
      <c r="X61" s="90">
        <v>232</v>
      </c>
      <c r="Y61" s="90">
        <v>88</v>
      </c>
      <c r="Z61" s="532" t="s">
        <v>580</v>
      </c>
      <c r="AA61" s="71">
        <v>182</v>
      </c>
      <c r="AB61" s="71">
        <v>159</v>
      </c>
      <c r="AC61" s="71">
        <v>210</v>
      </c>
      <c r="AD61" s="71">
        <v>189</v>
      </c>
      <c r="AE61" s="71">
        <v>21</v>
      </c>
      <c r="AF61" s="73">
        <v>122</v>
      </c>
    </row>
    <row r="62" spans="1:32" s="67" customFormat="1" ht="10.5" customHeight="1">
      <c r="A62" s="845"/>
      <c r="B62" s="900"/>
      <c r="C62" s="531" t="s">
        <v>570</v>
      </c>
      <c r="D62" s="71">
        <v>408</v>
      </c>
      <c r="E62" s="71">
        <v>303</v>
      </c>
      <c r="F62" s="90">
        <v>1</v>
      </c>
      <c r="G62" s="90">
        <v>2</v>
      </c>
      <c r="H62" s="532" t="s">
        <v>482</v>
      </c>
      <c r="I62" s="90">
        <v>2</v>
      </c>
      <c r="J62" s="90">
        <v>1</v>
      </c>
      <c r="K62" s="90">
        <v>2</v>
      </c>
      <c r="L62" s="90">
        <v>4</v>
      </c>
      <c r="M62" s="90">
        <v>10</v>
      </c>
      <c r="N62" s="90">
        <v>9</v>
      </c>
      <c r="O62" s="72">
        <v>12</v>
      </c>
      <c r="P62" s="71">
        <v>8</v>
      </c>
      <c r="Q62" s="71">
        <v>10</v>
      </c>
      <c r="R62" s="90">
        <v>9</v>
      </c>
      <c r="S62" s="90">
        <v>2</v>
      </c>
      <c r="T62" s="90">
        <v>6</v>
      </c>
      <c r="U62" s="90">
        <v>21</v>
      </c>
      <c r="V62" s="90">
        <v>11</v>
      </c>
      <c r="W62" s="90">
        <v>8</v>
      </c>
      <c r="X62" s="90">
        <v>43</v>
      </c>
      <c r="Y62" s="90">
        <v>21</v>
      </c>
      <c r="Z62" s="532" t="s">
        <v>580</v>
      </c>
      <c r="AA62" s="71">
        <v>63</v>
      </c>
      <c r="AB62" s="71">
        <v>58</v>
      </c>
      <c r="AC62" s="71">
        <v>67</v>
      </c>
      <c r="AD62" s="71">
        <v>52</v>
      </c>
      <c r="AE62" s="71">
        <v>15</v>
      </c>
      <c r="AF62" s="73">
        <v>38</v>
      </c>
    </row>
    <row r="63" spans="1:32" s="67" customFormat="1" ht="3" customHeight="1">
      <c r="A63" s="313"/>
      <c r="B63" s="312"/>
      <c r="C63" s="312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5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264"/>
    </row>
    <row r="64" spans="1:32" s="67" customFormat="1" ht="10.5" customHeight="1">
      <c r="A64" s="313"/>
      <c r="B64" s="899" t="s">
        <v>572</v>
      </c>
      <c r="C64" s="531" t="s">
        <v>568</v>
      </c>
      <c r="D64" s="71">
        <v>1820</v>
      </c>
      <c r="E64" s="71">
        <v>1478</v>
      </c>
      <c r="F64" s="90">
        <v>8</v>
      </c>
      <c r="G64" s="90">
        <v>4</v>
      </c>
      <c r="H64" s="90">
        <v>2</v>
      </c>
      <c r="I64" s="90">
        <v>7</v>
      </c>
      <c r="J64" s="90">
        <v>5</v>
      </c>
      <c r="K64" s="90">
        <v>6</v>
      </c>
      <c r="L64" s="90">
        <v>20</v>
      </c>
      <c r="M64" s="90">
        <v>17</v>
      </c>
      <c r="N64" s="90">
        <v>27</v>
      </c>
      <c r="O64" s="72">
        <v>43</v>
      </c>
      <c r="P64" s="71">
        <v>28</v>
      </c>
      <c r="Q64" s="71">
        <v>56</v>
      </c>
      <c r="R64" s="90">
        <v>40</v>
      </c>
      <c r="S64" s="90">
        <v>24</v>
      </c>
      <c r="T64" s="90">
        <v>58</v>
      </c>
      <c r="U64" s="90">
        <v>125</v>
      </c>
      <c r="V64" s="90">
        <v>71</v>
      </c>
      <c r="W64" s="90">
        <v>50</v>
      </c>
      <c r="X64" s="90">
        <v>185</v>
      </c>
      <c r="Y64" s="90">
        <v>84</v>
      </c>
      <c r="Z64" s="532" t="s">
        <v>580</v>
      </c>
      <c r="AA64" s="71">
        <v>319</v>
      </c>
      <c r="AB64" s="71">
        <v>299</v>
      </c>
      <c r="AC64" s="71">
        <v>236</v>
      </c>
      <c r="AD64" s="71">
        <v>204</v>
      </c>
      <c r="AE64" s="71">
        <v>32</v>
      </c>
      <c r="AF64" s="73">
        <v>106</v>
      </c>
    </row>
    <row r="65" spans="1:32" s="67" customFormat="1" ht="10.5" customHeight="1">
      <c r="A65" s="313"/>
      <c r="B65" s="900"/>
      <c r="C65" s="531" t="s">
        <v>569</v>
      </c>
      <c r="D65" s="71">
        <v>1259</v>
      </c>
      <c r="E65" s="71">
        <v>1046</v>
      </c>
      <c r="F65" s="90">
        <v>8</v>
      </c>
      <c r="G65" s="90">
        <v>3</v>
      </c>
      <c r="H65" s="90">
        <v>1</v>
      </c>
      <c r="I65" s="90">
        <v>6</v>
      </c>
      <c r="J65" s="90">
        <v>2</v>
      </c>
      <c r="K65" s="90">
        <v>4</v>
      </c>
      <c r="L65" s="90">
        <v>10</v>
      </c>
      <c r="M65" s="90">
        <v>10</v>
      </c>
      <c r="N65" s="90">
        <v>12</v>
      </c>
      <c r="O65" s="72">
        <v>23</v>
      </c>
      <c r="P65" s="71">
        <v>20</v>
      </c>
      <c r="Q65" s="71">
        <v>35</v>
      </c>
      <c r="R65" s="90">
        <v>28</v>
      </c>
      <c r="S65" s="90">
        <v>16</v>
      </c>
      <c r="T65" s="90">
        <v>47</v>
      </c>
      <c r="U65" s="90">
        <v>55</v>
      </c>
      <c r="V65" s="90">
        <v>45</v>
      </c>
      <c r="W65" s="90">
        <v>28</v>
      </c>
      <c r="X65" s="90">
        <v>96</v>
      </c>
      <c r="Y65" s="90">
        <v>66</v>
      </c>
      <c r="Z65" s="532" t="s">
        <v>580</v>
      </c>
      <c r="AA65" s="71">
        <v>279</v>
      </c>
      <c r="AB65" s="71">
        <v>252</v>
      </c>
      <c r="AC65" s="71">
        <v>153</v>
      </c>
      <c r="AD65" s="71">
        <v>134</v>
      </c>
      <c r="AE65" s="71">
        <v>19</v>
      </c>
      <c r="AF65" s="73">
        <v>60</v>
      </c>
    </row>
    <row r="66" spans="1:32" s="67" customFormat="1" ht="10.5" customHeight="1">
      <c r="A66" s="313"/>
      <c r="B66" s="900"/>
      <c r="C66" s="531" t="s">
        <v>570</v>
      </c>
      <c r="D66" s="71">
        <v>561</v>
      </c>
      <c r="E66" s="71">
        <v>432</v>
      </c>
      <c r="F66" s="532" t="s">
        <v>482</v>
      </c>
      <c r="G66" s="90">
        <v>1</v>
      </c>
      <c r="H66" s="90">
        <v>1</v>
      </c>
      <c r="I66" s="90">
        <v>1</v>
      </c>
      <c r="J66" s="90">
        <v>3</v>
      </c>
      <c r="K66" s="90">
        <v>2</v>
      </c>
      <c r="L66" s="90">
        <v>10</v>
      </c>
      <c r="M66" s="90">
        <v>7</v>
      </c>
      <c r="N66" s="90">
        <v>15</v>
      </c>
      <c r="O66" s="72">
        <v>20</v>
      </c>
      <c r="P66" s="71">
        <v>8</v>
      </c>
      <c r="Q66" s="71">
        <v>21</v>
      </c>
      <c r="R66" s="90">
        <v>12</v>
      </c>
      <c r="S66" s="90">
        <v>8</v>
      </c>
      <c r="T66" s="90">
        <v>11</v>
      </c>
      <c r="U66" s="90">
        <v>70</v>
      </c>
      <c r="V66" s="90">
        <v>26</v>
      </c>
      <c r="W66" s="90">
        <v>22</v>
      </c>
      <c r="X66" s="90">
        <v>89</v>
      </c>
      <c r="Y66" s="90">
        <v>18</v>
      </c>
      <c r="Z66" s="532" t="s">
        <v>580</v>
      </c>
      <c r="AA66" s="71">
        <v>40</v>
      </c>
      <c r="AB66" s="71">
        <v>47</v>
      </c>
      <c r="AC66" s="71">
        <v>83</v>
      </c>
      <c r="AD66" s="71">
        <v>70</v>
      </c>
      <c r="AE66" s="71">
        <v>13</v>
      </c>
      <c r="AF66" s="73">
        <v>46</v>
      </c>
    </row>
    <row r="67" spans="1:32" s="67" customFormat="1" ht="3" customHeight="1" thickBot="1">
      <c r="A67" s="265"/>
      <c r="B67" s="266"/>
      <c r="C67" s="266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267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64"/>
    </row>
  </sheetData>
  <mergeCells count="41">
    <mergeCell ref="AA2:AF2"/>
    <mergeCell ref="R4:Z4"/>
    <mergeCell ref="I2:Q2"/>
    <mergeCell ref="R2:Z2"/>
    <mergeCell ref="AF4:AF6"/>
    <mergeCell ref="AC4:AE4"/>
    <mergeCell ref="U5:W5"/>
    <mergeCell ref="AA5:AA6"/>
    <mergeCell ref="AB5:AB6"/>
    <mergeCell ref="AC5:AC6"/>
    <mergeCell ref="A2:H2"/>
    <mergeCell ref="O5:Q5"/>
    <mergeCell ref="E5:E6"/>
    <mergeCell ref="E4:H4"/>
    <mergeCell ref="I4:Q4"/>
    <mergeCell ref="A5:A6"/>
    <mergeCell ref="C5:C6"/>
    <mergeCell ref="D4:D6"/>
    <mergeCell ref="B20:B22"/>
    <mergeCell ref="B24:B26"/>
    <mergeCell ref="B28:B30"/>
    <mergeCell ref="B8:B10"/>
    <mergeCell ref="B12:B14"/>
    <mergeCell ref="B16:B18"/>
    <mergeCell ref="B60:B62"/>
    <mergeCell ref="B64:B66"/>
    <mergeCell ref="B44:B46"/>
    <mergeCell ref="B48:B50"/>
    <mergeCell ref="B52:B54"/>
    <mergeCell ref="AD5:AD6"/>
    <mergeCell ref="AE5:AE6"/>
    <mergeCell ref="A12:A14"/>
    <mergeCell ref="B5:B6"/>
    <mergeCell ref="A60:A62"/>
    <mergeCell ref="A48:A50"/>
    <mergeCell ref="A36:A38"/>
    <mergeCell ref="A24:A26"/>
    <mergeCell ref="B32:B34"/>
    <mergeCell ref="B36:B38"/>
    <mergeCell ref="B40:B42"/>
    <mergeCell ref="B56:B58"/>
  </mergeCells>
  <printOptions/>
  <pageMargins left="1.1811023622047245" right="1.1811023622047245" top="1.5748031496062993" bottom="1.5748031496062993" header="0.5118110236220472" footer="0.9055118110236221"/>
  <pageSetup firstPageNumber="8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55"/>
  <sheetViews>
    <sheetView showGridLines="0" zoomScale="120" zoomScaleNormal="120" workbookViewId="0" topLeftCell="A7">
      <selection activeCell="A1" sqref="A1"/>
    </sheetView>
  </sheetViews>
  <sheetFormatPr defaultColWidth="9.00390625" defaultRowHeight="21.75" customHeight="1"/>
  <cols>
    <col min="1" max="1" width="12.625" style="3" customWidth="1"/>
    <col min="2" max="2" width="5.125" style="3" customWidth="1"/>
    <col min="3" max="3" width="21.625" style="3" customWidth="1"/>
    <col min="4" max="4" width="7.625" style="5" customWidth="1"/>
    <col min="5" max="5" width="6.625" style="5" customWidth="1"/>
    <col min="6" max="8" width="7.125" style="5" customWidth="1"/>
    <col min="9" max="15" width="8.25390625" style="5" customWidth="1"/>
    <col min="16" max="26" width="8.25390625" style="20" customWidth="1"/>
    <col min="27" max="30" width="11.125" style="20" customWidth="1"/>
    <col min="31" max="31" width="14.625" style="20" customWidth="1"/>
    <col min="32" max="32" width="14.625" style="302" customWidth="1"/>
    <col min="33" max="16384" width="10.625" style="1" customWidth="1"/>
  </cols>
  <sheetData>
    <row r="1" spans="1:32" s="44" customFormat="1" ht="18" customHeight="1">
      <c r="A1" s="60" t="s">
        <v>470</v>
      </c>
      <c r="B1" s="54"/>
      <c r="C1" s="5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21" t="s">
        <v>183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21" t="s">
        <v>183</v>
      </c>
    </row>
    <row r="2" spans="1:35" s="112" customFormat="1" ht="19.5" customHeight="1">
      <c r="A2" s="747" t="s">
        <v>207</v>
      </c>
      <c r="B2" s="748"/>
      <c r="C2" s="748"/>
      <c r="D2" s="748"/>
      <c r="E2" s="748"/>
      <c r="F2" s="748"/>
      <c r="G2" s="748"/>
      <c r="H2" s="748"/>
      <c r="I2" s="748" t="s">
        <v>208</v>
      </c>
      <c r="J2" s="748"/>
      <c r="K2" s="748"/>
      <c r="L2" s="748"/>
      <c r="M2" s="748"/>
      <c r="N2" s="748"/>
      <c r="O2" s="748"/>
      <c r="P2" s="748"/>
      <c r="Q2" s="748"/>
      <c r="R2" s="747" t="s">
        <v>207</v>
      </c>
      <c r="S2" s="748"/>
      <c r="T2" s="748"/>
      <c r="U2" s="748"/>
      <c r="V2" s="748"/>
      <c r="W2" s="748"/>
      <c r="X2" s="748"/>
      <c r="Y2" s="748"/>
      <c r="Z2" s="748"/>
      <c r="AA2" s="748" t="s">
        <v>208</v>
      </c>
      <c r="AB2" s="748"/>
      <c r="AC2" s="748"/>
      <c r="AD2" s="748"/>
      <c r="AE2" s="748"/>
      <c r="AF2" s="748"/>
      <c r="AG2" s="55"/>
      <c r="AH2" s="55"/>
      <c r="AI2" s="55"/>
    </row>
    <row r="3" spans="1:32" s="67" customFormat="1" ht="15" customHeight="1" thickBot="1">
      <c r="A3" s="63"/>
      <c r="B3" s="63"/>
      <c r="C3" s="63"/>
      <c r="D3" s="64"/>
      <c r="E3" s="64"/>
      <c r="F3" s="64"/>
      <c r="G3" s="64"/>
      <c r="H3" s="65" t="s">
        <v>471</v>
      </c>
      <c r="I3" s="64"/>
      <c r="J3" s="64"/>
      <c r="K3" s="64"/>
      <c r="L3" s="64"/>
      <c r="M3" s="64"/>
      <c r="N3" s="64"/>
      <c r="O3" s="64"/>
      <c r="P3" s="64"/>
      <c r="Q3" s="85" t="s">
        <v>184</v>
      </c>
      <c r="R3" s="64"/>
      <c r="S3" s="64"/>
      <c r="T3" s="64"/>
      <c r="U3" s="64"/>
      <c r="V3" s="64"/>
      <c r="W3" s="64"/>
      <c r="X3" s="64"/>
      <c r="Y3" s="64"/>
      <c r="Z3" s="65" t="s">
        <v>471</v>
      </c>
      <c r="AA3" s="64"/>
      <c r="AB3" s="64"/>
      <c r="AC3" s="64"/>
      <c r="AD3" s="64"/>
      <c r="AE3" s="64"/>
      <c r="AF3" s="85" t="s">
        <v>184</v>
      </c>
    </row>
    <row r="4" spans="1:32" s="67" customFormat="1" ht="15.75" customHeight="1">
      <c r="A4" s="177"/>
      <c r="B4" s="303"/>
      <c r="C4" s="303"/>
      <c r="D4" s="902" t="s">
        <v>186</v>
      </c>
      <c r="E4" s="749" t="s">
        <v>187</v>
      </c>
      <c r="F4" s="744"/>
      <c r="G4" s="744"/>
      <c r="H4" s="744"/>
      <c r="I4" s="707" t="s">
        <v>188</v>
      </c>
      <c r="J4" s="744"/>
      <c r="K4" s="744"/>
      <c r="L4" s="744"/>
      <c r="M4" s="744"/>
      <c r="N4" s="744"/>
      <c r="O4" s="744"/>
      <c r="P4" s="744"/>
      <c r="Q4" s="744"/>
      <c r="R4" s="744" t="s">
        <v>189</v>
      </c>
      <c r="S4" s="744"/>
      <c r="T4" s="744"/>
      <c r="U4" s="744"/>
      <c r="V4" s="744"/>
      <c r="W4" s="744"/>
      <c r="X4" s="744"/>
      <c r="Y4" s="744"/>
      <c r="Z4" s="744"/>
      <c r="AA4" s="68"/>
      <c r="AB4" s="304"/>
      <c r="AC4" s="749" t="s">
        <v>197</v>
      </c>
      <c r="AD4" s="744"/>
      <c r="AE4" s="745"/>
      <c r="AF4" s="895" t="s">
        <v>360</v>
      </c>
    </row>
    <row r="5" spans="1:32" s="67" customFormat="1" ht="24" customHeight="1">
      <c r="A5" s="687" t="s">
        <v>198</v>
      </c>
      <c r="B5" s="896" t="s">
        <v>190</v>
      </c>
      <c r="C5" s="897" t="s">
        <v>191</v>
      </c>
      <c r="D5" s="903"/>
      <c r="E5" s="839" t="s">
        <v>359</v>
      </c>
      <c r="F5" s="561" t="s">
        <v>199</v>
      </c>
      <c r="G5" s="69"/>
      <c r="H5" s="305"/>
      <c r="I5" s="562" t="s">
        <v>200</v>
      </c>
      <c r="J5" s="306"/>
      <c r="K5" s="307"/>
      <c r="L5" s="561" t="s">
        <v>201</v>
      </c>
      <c r="M5" s="306"/>
      <c r="N5" s="307"/>
      <c r="O5" s="841" t="s">
        <v>202</v>
      </c>
      <c r="P5" s="894"/>
      <c r="Q5" s="842"/>
      <c r="R5" s="562" t="s">
        <v>203</v>
      </c>
      <c r="S5" s="69"/>
      <c r="T5" s="260"/>
      <c r="U5" s="841" t="s">
        <v>204</v>
      </c>
      <c r="V5" s="738"/>
      <c r="W5" s="739"/>
      <c r="X5" s="561" t="s">
        <v>205</v>
      </c>
      <c r="Y5" s="69"/>
      <c r="Z5" s="305"/>
      <c r="AA5" s="901" t="s">
        <v>192</v>
      </c>
      <c r="AB5" s="839" t="s">
        <v>193</v>
      </c>
      <c r="AC5" s="839" t="s">
        <v>194</v>
      </c>
      <c r="AD5" s="839" t="s">
        <v>195</v>
      </c>
      <c r="AE5" s="839" t="s">
        <v>196</v>
      </c>
      <c r="AF5" s="825"/>
    </row>
    <row r="6" spans="1:32" s="67" customFormat="1" ht="15.75" customHeight="1">
      <c r="A6" s="832"/>
      <c r="B6" s="694"/>
      <c r="C6" s="898"/>
      <c r="D6" s="903"/>
      <c r="E6" s="840"/>
      <c r="F6" s="386" t="s">
        <v>466</v>
      </c>
      <c r="G6" s="386" t="s">
        <v>554</v>
      </c>
      <c r="H6" s="386" t="s">
        <v>555</v>
      </c>
      <c r="I6" s="387" t="s">
        <v>466</v>
      </c>
      <c r="J6" s="386" t="s">
        <v>554</v>
      </c>
      <c r="K6" s="386" t="s">
        <v>555</v>
      </c>
      <c r="L6" s="386" t="s">
        <v>466</v>
      </c>
      <c r="M6" s="386" t="s">
        <v>554</v>
      </c>
      <c r="N6" s="386" t="s">
        <v>555</v>
      </c>
      <c r="O6" s="386" t="s">
        <v>466</v>
      </c>
      <c r="P6" s="386" t="s">
        <v>554</v>
      </c>
      <c r="Q6" s="386" t="s">
        <v>555</v>
      </c>
      <c r="R6" s="387" t="s">
        <v>466</v>
      </c>
      <c r="S6" s="386" t="s">
        <v>554</v>
      </c>
      <c r="T6" s="386" t="s">
        <v>555</v>
      </c>
      <c r="U6" s="386" t="s">
        <v>466</v>
      </c>
      <c r="V6" s="386" t="s">
        <v>554</v>
      </c>
      <c r="W6" s="386" t="s">
        <v>555</v>
      </c>
      <c r="X6" s="386" t="s">
        <v>466</v>
      </c>
      <c r="Y6" s="386" t="s">
        <v>554</v>
      </c>
      <c r="Z6" s="386" t="s">
        <v>555</v>
      </c>
      <c r="AA6" s="694"/>
      <c r="AB6" s="718"/>
      <c r="AC6" s="718"/>
      <c r="AD6" s="718"/>
      <c r="AE6" s="718"/>
      <c r="AF6" s="825"/>
    </row>
    <row r="7" spans="1:32" s="67" customFormat="1" ht="16.5" customHeight="1" thickBot="1">
      <c r="A7" s="183"/>
      <c r="B7" s="308" t="s">
        <v>467</v>
      </c>
      <c r="C7" s="106" t="s">
        <v>556</v>
      </c>
      <c r="D7" s="309" t="s">
        <v>557</v>
      </c>
      <c r="E7" s="309" t="s">
        <v>558</v>
      </c>
      <c r="F7" s="104" t="s">
        <v>559</v>
      </c>
      <c r="G7" s="104" t="s">
        <v>560</v>
      </c>
      <c r="H7" s="310" t="s">
        <v>561</v>
      </c>
      <c r="I7" s="104" t="s">
        <v>559</v>
      </c>
      <c r="J7" s="104" t="s">
        <v>560</v>
      </c>
      <c r="K7" s="310" t="s">
        <v>561</v>
      </c>
      <c r="L7" s="104" t="s">
        <v>559</v>
      </c>
      <c r="M7" s="104" t="s">
        <v>560</v>
      </c>
      <c r="N7" s="310" t="s">
        <v>561</v>
      </c>
      <c r="O7" s="103" t="s">
        <v>559</v>
      </c>
      <c r="P7" s="104" t="s">
        <v>560</v>
      </c>
      <c r="Q7" s="310" t="s">
        <v>561</v>
      </c>
      <c r="R7" s="104" t="s">
        <v>559</v>
      </c>
      <c r="S7" s="104" t="s">
        <v>560</v>
      </c>
      <c r="T7" s="310" t="s">
        <v>561</v>
      </c>
      <c r="U7" s="104" t="s">
        <v>559</v>
      </c>
      <c r="V7" s="104" t="s">
        <v>560</v>
      </c>
      <c r="W7" s="310" t="s">
        <v>561</v>
      </c>
      <c r="X7" s="104" t="s">
        <v>559</v>
      </c>
      <c r="Y7" s="104" t="s">
        <v>560</v>
      </c>
      <c r="Z7" s="310" t="s">
        <v>561</v>
      </c>
      <c r="AA7" s="262" t="s">
        <v>562</v>
      </c>
      <c r="AB7" s="309" t="s">
        <v>563</v>
      </c>
      <c r="AC7" s="309" t="s">
        <v>558</v>
      </c>
      <c r="AD7" s="309" t="s">
        <v>564</v>
      </c>
      <c r="AE7" s="309" t="s">
        <v>565</v>
      </c>
      <c r="AF7" s="311" t="s">
        <v>566</v>
      </c>
    </row>
    <row r="8" spans="1:32" s="67" customFormat="1" ht="12.75" customHeight="1">
      <c r="A8" s="78"/>
      <c r="B8" s="899" t="s">
        <v>567</v>
      </c>
      <c r="C8" s="531" t="s">
        <v>568</v>
      </c>
      <c r="D8" s="71">
        <v>4520</v>
      </c>
      <c r="E8" s="71">
        <v>3143</v>
      </c>
      <c r="F8" s="532" t="s">
        <v>482</v>
      </c>
      <c r="G8" s="71">
        <v>1</v>
      </c>
      <c r="H8" s="71">
        <v>7</v>
      </c>
      <c r="I8" s="71">
        <v>34</v>
      </c>
      <c r="J8" s="71">
        <v>30</v>
      </c>
      <c r="K8" s="71">
        <v>56</v>
      </c>
      <c r="L8" s="71">
        <v>72</v>
      </c>
      <c r="M8" s="71">
        <v>64</v>
      </c>
      <c r="N8" s="71">
        <v>96</v>
      </c>
      <c r="O8" s="72">
        <v>114</v>
      </c>
      <c r="P8" s="71">
        <v>125</v>
      </c>
      <c r="Q8" s="71">
        <v>125</v>
      </c>
      <c r="R8" s="71">
        <v>118</v>
      </c>
      <c r="S8" s="71">
        <v>96</v>
      </c>
      <c r="T8" s="71">
        <v>128</v>
      </c>
      <c r="U8" s="71">
        <v>441</v>
      </c>
      <c r="V8" s="71">
        <v>305</v>
      </c>
      <c r="W8" s="71">
        <v>356</v>
      </c>
      <c r="X8" s="71">
        <v>205</v>
      </c>
      <c r="Y8" s="71">
        <v>180</v>
      </c>
      <c r="Z8" s="532" t="s">
        <v>482</v>
      </c>
      <c r="AA8" s="71">
        <v>327</v>
      </c>
      <c r="AB8" s="71">
        <v>263</v>
      </c>
      <c r="AC8" s="71">
        <v>978</v>
      </c>
      <c r="AD8" s="71">
        <v>770</v>
      </c>
      <c r="AE8" s="71">
        <v>208</v>
      </c>
      <c r="AF8" s="73">
        <v>399</v>
      </c>
    </row>
    <row r="9" spans="1:32" s="67" customFormat="1" ht="12.75" customHeight="1">
      <c r="A9" s="78"/>
      <c r="B9" s="900"/>
      <c r="C9" s="531" t="s">
        <v>569</v>
      </c>
      <c r="D9" s="71">
        <v>2589</v>
      </c>
      <c r="E9" s="71">
        <v>1852</v>
      </c>
      <c r="F9" s="532" t="s">
        <v>482</v>
      </c>
      <c r="G9" s="532" t="s">
        <v>482</v>
      </c>
      <c r="H9" s="71">
        <v>3</v>
      </c>
      <c r="I9" s="71">
        <v>14</v>
      </c>
      <c r="J9" s="71">
        <v>18</v>
      </c>
      <c r="K9" s="71">
        <v>27</v>
      </c>
      <c r="L9" s="71">
        <v>36</v>
      </c>
      <c r="M9" s="71">
        <v>33</v>
      </c>
      <c r="N9" s="71">
        <v>45</v>
      </c>
      <c r="O9" s="72">
        <v>52</v>
      </c>
      <c r="P9" s="71">
        <v>61</v>
      </c>
      <c r="Q9" s="71">
        <v>57</v>
      </c>
      <c r="R9" s="71">
        <v>54</v>
      </c>
      <c r="S9" s="71">
        <v>54</v>
      </c>
      <c r="T9" s="71">
        <v>65</v>
      </c>
      <c r="U9" s="71">
        <v>259</v>
      </c>
      <c r="V9" s="71">
        <v>181</v>
      </c>
      <c r="W9" s="71">
        <v>222</v>
      </c>
      <c r="X9" s="71">
        <v>121</v>
      </c>
      <c r="Y9" s="71">
        <v>115</v>
      </c>
      <c r="Z9" s="532" t="s">
        <v>482</v>
      </c>
      <c r="AA9" s="71">
        <v>256</v>
      </c>
      <c r="AB9" s="71">
        <v>179</v>
      </c>
      <c r="AC9" s="71">
        <v>539</v>
      </c>
      <c r="AD9" s="71">
        <v>435</v>
      </c>
      <c r="AE9" s="71">
        <v>104</v>
      </c>
      <c r="AF9" s="73">
        <v>198</v>
      </c>
    </row>
    <row r="10" spans="1:32" s="67" customFormat="1" ht="12.75" customHeight="1">
      <c r="A10" s="78"/>
      <c r="B10" s="900"/>
      <c r="C10" s="531" t="s">
        <v>570</v>
      </c>
      <c r="D10" s="71">
        <v>1931</v>
      </c>
      <c r="E10" s="71">
        <v>1291</v>
      </c>
      <c r="F10" s="532" t="s">
        <v>482</v>
      </c>
      <c r="G10" s="90">
        <v>1</v>
      </c>
      <c r="H10" s="71">
        <v>4</v>
      </c>
      <c r="I10" s="71">
        <v>20</v>
      </c>
      <c r="J10" s="71">
        <v>12</v>
      </c>
      <c r="K10" s="71">
        <v>29</v>
      </c>
      <c r="L10" s="71">
        <v>36</v>
      </c>
      <c r="M10" s="71">
        <v>31</v>
      </c>
      <c r="N10" s="71">
        <v>51</v>
      </c>
      <c r="O10" s="72">
        <v>62</v>
      </c>
      <c r="P10" s="71">
        <v>64</v>
      </c>
      <c r="Q10" s="71">
        <v>68</v>
      </c>
      <c r="R10" s="71">
        <v>64</v>
      </c>
      <c r="S10" s="71">
        <v>42</v>
      </c>
      <c r="T10" s="71">
        <v>63</v>
      </c>
      <c r="U10" s="71">
        <v>182</v>
      </c>
      <c r="V10" s="71">
        <v>124</v>
      </c>
      <c r="W10" s="71">
        <v>134</v>
      </c>
      <c r="X10" s="71">
        <v>84</v>
      </c>
      <c r="Y10" s="71">
        <v>65</v>
      </c>
      <c r="Z10" s="532" t="s">
        <v>482</v>
      </c>
      <c r="AA10" s="71">
        <v>71</v>
      </c>
      <c r="AB10" s="71">
        <v>84</v>
      </c>
      <c r="AC10" s="71">
        <v>439</v>
      </c>
      <c r="AD10" s="71">
        <v>335</v>
      </c>
      <c r="AE10" s="71">
        <v>104</v>
      </c>
      <c r="AF10" s="73">
        <v>201</v>
      </c>
    </row>
    <row r="11" spans="1:32" s="67" customFormat="1" ht="3.75" customHeight="1">
      <c r="A11" s="170"/>
      <c r="B11" s="312"/>
      <c r="C11" s="312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3"/>
    </row>
    <row r="12" spans="1:32" s="67" customFormat="1" ht="12.75" customHeight="1">
      <c r="A12" s="844" t="s">
        <v>206</v>
      </c>
      <c r="B12" s="899" t="s">
        <v>571</v>
      </c>
      <c r="C12" s="531" t="s">
        <v>568</v>
      </c>
      <c r="D12" s="71">
        <v>2251</v>
      </c>
      <c r="E12" s="71">
        <v>1617</v>
      </c>
      <c r="F12" s="532" t="s">
        <v>482</v>
      </c>
      <c r="G12" s="90">
        <v>1</v>
      </c>
      <c r="H12" s="90">
        <v>4</v>
      </c>
      <c r="I12" s="90">
        <v>20</v>
      </c>
      <c r="J12" s="90">
        <v>22</v>
      </c>
      <c r="K12" s="90">
        <v>28</v>
      </c>
      <c r="L12" s="90">
        <v>33</v>
      </c>
      <c r="M12" s="90">
        <v>33</v>
      </c>
      <c r="N12" s="90">
        <v>49</v>
      </c>
      <c r="O12" s="72">
        <v>46</v>
      </c>
      <c r="P12" s="71">
        <v>44</v>
      </c>
      <c r="Q12" s="71">
        <v>55</v>
      </c>
      <c r="R12" s="71">
        <v>49</v>
      </c>
      <c r="S12" s="71">
        <v>42</v>
      </c>
      <c r="T12" s="71">
        <v>51</v>
      </c>
      <c r="U12" s="71">
        <v>177</v>
      </c>
      <c r="V12" s="71">
        <v>162</v>
      </c>
      <c r="W12" s="71">
        <v>206</v>
      </c>
      <c r="X12" s="71">
        <v>136</v>
      </c>
      <c r="Y12" s="71">
        <v>100</v>
      </c>
      <c r="Z12" s="532" t="s">
        <v>482</v>
      </c>
      <c r="AA12" s="71">
        <v>228</v>
      </c>
      <c r="AB12" s="71">
        <v>131</v>
      </c>
      <c r="AC12" s="71">
        <v>441</v>
      </c>
      <c r="AD12" s="71">
        <v>360</v>
      </c>
      <c r="AE12" s="71">
        <v>81</v>
      </c>
      <c r="AF12" s="73">
        <v>193</v>
      </c>
    </row>
    <row r="13" spans="1:32" s="67" customFormat="1" ht="12.75" customHeight="1">
      <c r="A13" s="845"/>
      <c r="B13" s="900"/>
      <c r="C13" s="531" t="s">
        <v>569</v>
      </c>
      <c r="D13" s="71">
        <v>1391</v>
      </c>
      <c r="E13" s="71">
        <v>1023</v>
      </c>
      <c r="F13" s="532" t="s">
        <v>482</v>
      </c>
      <c r="G13" s="532" t="s">
        <v>482</v>
      </c>
      <c r="H13" s="90">
        <v>2</v>
      </c>
      <c r="I13" s="90">
        <v>13</v>
      </c>
      <c r="J13" s="90">
        <v>14</v>
      </c>
      <c r="K13" s="90">
        <v>15</v>
      </c>
      <c r="L13" s="90">
        <v>19</v>
      </c>
      <c r="M13" s="90">
        <v>19</v>
      </c>
      <c r="N13" s="90">
        <v>24</v>
      </c>
      <c r="O13" s="72">
        <v>22</v>
      </c>
      <c r="P13" s="71">
        <v>20</v>
      </c>
      <c r="Q13" s="71">
        <v>25</v>
      </c>
      <c r="R13" s="71">
        <v>22</v>
      </c>
      <c r="S13" s="71">
        <v>21</v>
      </c>
      <c r="T13" s="71">
        <v>25</v>
      </c>
      <c r="U13" s="71">
        <v>99</v>
      </c>
      <c r="V13" s="71">
        <v>114</v>
      </c>
      <c r="W13" s="71">
        <v>132</v>
      </c>
      <c r="X13" s="71">
        <v>85</v>
      </c>
      <c r="Y13" s="71">
        <v>65</v>
      </c>
      <c r="Z13" s="532" t="s">
        <v>482</v>
      </c>
      <c r="AA13" s="71">
        <v>197</v>
      </c>
      <c r="AB13" s="71">
        <v>90</v>
      </c>
      <c r="AC13" s="71">
        <v>266</v>
      </c>
      <c r="AD13" s="71">
        <v>225</v>
      </c>
      <c r="AE13" s="71">
        <v>41</v>
      </c>
      <c r="AF13" s="73">
        <v>102</v>
      </c>
    </row>
    <row r="14" spans="1:32" s="67" customFormat="1" ht="12.75" customHeight="1">
      <c r="A14" s="845"/>
      <c r="B14" s="900"/>
      <c r="C14" s="531" t="s">
        <v>570</v>
      </c>
      <c r="D14" s="71">
        <v>860</v>
      </c>
      <c r="E14" s="71">
        <v>594</v>
      </c>
      <c r="F14" s="532" t="s">
        <v>482</v>
      </c>
      <c r="G14" s="90">
        <v>1</v>
      </c>
      <c r="H14" s="90">
        <v>2</v>
      </c>
      <c r="I14" s="90">
        <v>7</v>
      </c>
      <c r="J14" s="90">
        <v>8</v>
      </c>
      <c r="K14" s="90">
        <v>13</v>
      </c>
      <c r="L14" s="90">
        <v>14</v>
      </c>
      <c r="M14" s="90">
        <v>14</v>
      </c>
      <c r="N14" s="90">
        <v>25</v>
      </c>
      <c r="O14" s="72">
        <v>24</v>
      </c>
      <c r="P14" s="71">
        <v>24</v>
      </c>
      <c r="Q14" s="71">
        <v>30</v>
      </c>
      <c r="R14" s="71">
        <v>27</v>
      </c>
      <c r="S14" s="71">
        <v>21</v>
      </c>
      <c r="T14" s="71">
        <v>26</v>
      </c>
      <c r="U14" s="71">
        <v>78</v>
      </c>
      <c r="V14" s="71">
        <v>48</v>
      </c>
      <c r="W14" s="71">
        <v>74</v>
      </c>
      <c r="X14" s="71">
        <v>51</v>
      </c>
      <c r="Y14" s="71">
        <v>35</v>
      </c>
      <c r="Z14" s="532" t="s">
        <v>482</v>
      </c>
      <c r="AA14" s="71">
        <v>31</v>
      </c>
      <c r="AB14" s="71">
        <v>41</v>
      </c>
      <c r="AC14" s="71">
        <v>175</v>
      </c>
      <c r="AD14" s="71">
        <v>135</v>
      </c>
      <c r="AE14" s="71">
        <v>40</v>
      </c>
      <c r="AF14" s="73">
        <v>91</v>
      </c>
    </row>
    <row r="15" spans="1:32" s="67" customFormat="1" ht="3.75" customHeight="1">
      <c r="A15" s="170"/>
      <c r="B15" s="312"/>
      <c r="C15" s="312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5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264"/>
    </row>
    <row r="16" spans="1:32" s="67" customFormat="1" ht="12.75" customHeight="1">
      <c r="A16" s="78"/>
      <c r="B16" s="899" t="s">
        <v>572</v>
      </c>
      <c r="C16" s="531" t="s">
        <v>568</v>
      </c>
      <c r="D16" s="71">
        <v>2269</v>
      </c>
      <c r="E16" s="71">
        <v>1526</v>
      </c>
      <c r="F16" s="532" t="s">
        <v>482</v>
      </c>
      <c r="G16" s="532" t="s">
        <v>482</v>
      </c>
      <c r="H16" s="90">
        <v>3</v>
      </c>
      <c r="I16" s="90">
        <v>14</v>
      </c>
      <c r="J16" s="90">
        <v>8</v>
      </c>
      <c r="K16" s="90">
        <v>28</v>
      </c>
      <c r="L16" s="90">
        <v>39</v>
      </c>
      <c r="M16" s="90">
        <v>31</v>
      </c>
      <c r="N16" s="90">
        <v>47</v>
      </c>
      <c r="O16" s="72">
        <v>68</v>
      </c>
      <c r="P16" s="71">
        <v>81</v>
      </c>
      <c r="Q16" s="71">
        <v>70</v>
      </c>
      <c r="R16" s="71">
        <v>69</v>
      </c>
      <c r="S16" s="71">
        <v>54</v>
      </c>
      <c r="T16" s="71">
        <v>77</v>
      </c>
      <c r="U16" s="71">
        <v>264</v>
      </c>
      <c r="V16" s="71">
        <v>143</v>
      </c>
      <c r="W16" s="71">
        <v>150</v>
      </c>
      <c r="X16" s="71">
        <v>69</v>
      </c>
      <c r="Y16" s="71">
        <v>80</v>
      </c>
      <c r="Z16" s="532" t="s">
        <v>482</v>
      </c>
      <c r="AA16" s="71">
        <v>99</v>
      </c>
      <c r="AB16" s="71">
        <v>132</v>
      </c>
      <c r="AC16" s="71">
        <v>537</v>
      </c>
      <c r="AD16" s="71">
        <v>410</v>
      </c>
      <c r="AE16" s="71">
        <v>127</v>
      </c>
      <c r="AF16" s="73">
        <v>206</v>
      </c>
    </row>
    <row r="17" spans="1:32" s="67" customFormat="1" ht="12.75" customHeight="1">
      <c r="A17" s="78"/>
      <c r="B17" s="900"/>
      <c r="C17" s="531" t="s">
        <v>569</v>
      </c>
      <c r="D17" s="71">
        <v>1198</v>
      </c>
      <c r="E17" s="71">
        <v>829</v>
      </c>
      <c r="F17" s="532" t="s">
        <v>482</v>
      </c>
      <c r="G17" s="532" t="s">
        <v>482</v>
      </c>
      <c r="H17" s="90">
        <v>1</v>
      </c>
      <c r="I17" s="90">
        <v>1</v>
      </c>
      <c r="J17" s="90">
        <v>4</v>
      </c>
      <c r="K17" s="90">
        <v>12</v>
      </c>
      <c r="L17" s="90">
        <v>17</v>
      </c>
      <c r="M17" s="90">
        <v>14</v>
      </c>
      <c r="N17" s="90">
        <v>21</v>
      </c>
      <c r="O17" s="72">
        <v>30</v>
      </c>
      <c r="P17" s="71">
        <v>41</v>
      </c>
      <c r="Q17" s="71">
        <v>32</v>
      </c>
      <c r="R17" s="71">
        <v>32</v>
      </c>
      <c r="S17" s="71">
        <v>33</v>
      </c>
      <c r="T17" s="71">
        <v>40</v>
      </c>
      <c r="U17" s="71">
        <v>160</v>
      </c>
      <c r="V17" s="71">
        <v>67</v>
      </c>
      <c r="W17" s="71">
        <v>90</v>
      </c>
      <c r="X17" s="71">
        <v>36</v>
      </c>
      <c r="Y17" s="71">
        <v>50</v>
      </c>
      <c r="Z17" s="532" t="s">
        <v>482</v>
      </c>
      <c r="AA17" s="71">
        <v>59</v>
      </c>
      <c r="AB17" s="71">
        <v>89</v>
      </c>
      <c r="AC17" s="71">
        <v>273</v>
      </c>
      <c r="AD17" s="71">
        <v>210</v>
      </c>
      <c r="AE17" s="71">
        <v>63</v>
      </c>
      <c r="AF17" s="73">
        <v>96</v>
      </c>
    </row>
    <row r="18" spans="1:32" s="67" customFormat="1" ht="12.75" customHeight="1">
      <c r="A18" s="78"/>
      <c r="B18" s="900"/>
      <c r="C18" s="531" t="s">
        <v>570</v>
      </c>
      <c r="D18" s="71">
        <v>1071</v>
      </c>
      <c r="E18" s="71">
        <v>697</v>
      </c>
      <c r="F18" s="532" t="s">
        <v>482</v>
      </c>
      <c r="G18" s="532" t="s">
        <v>482</v>
      </c>
      <c r="H18" s="90">
        <v>2</v>
      </c>
      <c r="I18" s="90">
        <v>13</v>
      </c>
      <c r="J18" s="90">
        <v>4</v>
      </c>
      <c r="K18" s="90">
        <v>16</v>
      </c>
      <c r="L18" s="90">
        <v>22</v>
      </c>
      <c r="M18" s="90">
        <v>17</v>
      </c>
      <c r="N18" s="90">
        <v>26</v>
      </c>
      <c r="O18" s="72">
        <v>38</v>
      </c>
      <c r="P18" s="71">
        <v>40</v>
      </c>
      <c r="Q18" s="71">
        <v>38</v>
      </c>
      <c r="R18" s="71">
        <v>37</v>
      </c>
      <c r="S18" s="71">
        <v>21</v>
      </c>
      <c r="T18" s="71">
        <v>37</v>
      </c>
      <c r="U18" s="71">
        <v>104</v>
      </c>
      <c r="V18" s="71">
        <v>76</v>
      </c>
      <c r="W18" s="71">
        <v>60</v>
      </c>
      <c r="X18" s="71">
        <v>33</v>
      </c>
      <c r="Y18" s="71">
        <v>30</v>
      </c>
      <c r="Z18" s="532" t="s">
        <v>482</v>
      </c>
      <c r="AA18" s="71">
        <v>40</v>
      </c>
      <c r="AB18" s="71">
        <v>43</v>
      </c>
      <c r="AC18" s="71">
        <v>264</v>
      </c>
      <c r="AD18" s="71">
        <v>200</v>
      </c>
      <c r="AE18" s="71">
        <v>64</v>
      </c>
      <c r="AF18" s="73">
        <v>110</v>
      </c>
    </row>
    <row r="19" spans="1:32" s="67" customFormat="1" ht="6.75" customHeight="1">
      <c r="A19" s="170"/>
      <c r="B19" s="312"/>
      <c r="C19" s="312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3"/>
    </row>
    <row r="20" spans="1:32" s="67" customFormat="1" ht="12.75" customHeight="1">
      <c r="A20" s="78"/>
      <c r="B20" s="899" t="s">
        <v>567</v>
      </c>
      <c r="C20" s="531" t="s">
        <v>568</v>
      </c>
      <c r="D20" s="71">
        <v>1390</v>
      </c>
      <c r="E20" s="71">
        <v>849</v>
      </c>
      <c r="F20" s="90">
        <v>1</v>
      </c>
      <c r="G20" s="532" t="s">
        <v>482</v>
      </c>
      <c r="H20" s="532" t="s">
        <v>482</v>
      </c>
      <c r="I20" s="90">
        <v>4</v>
      </c>
      <c r="J20" s="90">
        <v>1</v>
      </c>
      <c r="K20" s="532" t="s">
        <v>482</v>
      </c>
      <c r="L20" s="90">
        <v>36</v>
      </c>
      <c r="M20" s="90">
        <v>6</v>
      </c>
      <c r="N20" s="90">
        <v>9</v>
      </c>
      <c r="O20" s="72">
        <v>54</v>
      </c>
      <c r="P20" s="90">
        <v>5</v>
      </c>
      <c r="Q20" s="90">
        <v>7</v>
      </c>
      <c r="R20" s="90">
        <v>120</v>
      </c>
      <c r="S20" s="90">
        <v>22</v>
      </c>
      <c r="T20" s="90">
        <v>25</v>
      </c>
      <c r="U20" s="90">
        <v>309</v>
      </c>
      <c r="V20" s="90">
        <v>33</v>
      </c>
      <c r="W20" s="90">
        <v>16</v>
      </c>
      <c r="X20" s="90">
        <v>147</v>
      </c>
      <c r="Y20" s="90">
        <v>42</v>
      </c>
      <c r="Z20" s="532" t="s">
        <v>482</v>
      </c>
      <c r="AA20" s="90">
        <v>5</v>
      </c>
      <c r="AB20" s="90">
        <v>7</v>
      </c>
      <c r="AC20" s="90">
        <v>352</v>
      </c>
      <c r="AD20" s="90">
        <v>308</v>
      </c>
      <c r="AE20" s="90">
        <v>44</v>
      </c>
      <c r="AF20" s="316">
        <v>189</v>
      </c>
    </row>
    <row r="21" spans="1:32" s="67" customFormat="1" ht="12.75" customHeight="1">
      <c r="A21" s="78"/>
      <c r="B21" s="900"/>
      <c r="C21" s="531" t="s">
        <v>569</v>
      </c>
      <c r="D21" s="71">
        <v>848</v>
      </c>
      <c r="E21" s="71">
        <v>536</v>
      </c>
      <c r="F21" s="532" t="s">
        <v>482</v>
      </c>
      <c r="G21" s="532" t="s">
        <v>482</v>
      </c>
      <c r="H21" s="532" t="s">
        <v>482</v>
      </c>
      <c r="I21" s="90">
        <v>2</v>
      </c>
      <c r="J21" s="532" t="s">
        <v>482</v>
      </c>
      <c r="K21" s="532" t="s">
        <v>482</v>
      </c>
      <c r="L21" s="90">
        <v>20</v>
      </c>
      <c r="M21" s="90">
        <v>2</v>
      </c>
      <c r="N21" s="90">
        <v>5</v>
      </c>
      <c r="O21" s="72">
        <v>32</v>
      </c>
      <c r="P21" s="90">
        <v>4</v>
      </c>
      <c r="Q21" s="90">
        <v>4</v>
      </c>
      <c r="R21" s="90">
        <v>64</v>
      </c>
      <c r="S21" s="90">
        <v>10</v>
      </c>
      <c r="T21" s="90">
        <v>16</v>
      </c>
      <c r="U21" s="90">
        <v>210</v>
      </c>
      <c r="V21" s="90">
        <v>21</v>
      </c>
      <c r="W21" s="90">
        <v>8</v>
      </c>
      <c r="X21" s="90">
        <v>99</v>
      </c>
      <c r="Y21" s="90">
        <v>30</v>
      </c>
      <c r="Z21" s="532" t="s">
        <v>482</v>
      </c>
      <c r="AA21" s="90">
        <v>5</v>
      </c>
      <c r="AB21" s="90">
        <v>4</v>
      </c>
      <c r="AC21" s="90">
        <v>202</v>
      </c>
      <c r="AD21" s="90">
        <v>176</v>
      </c>
      <c r="AE21" s="90">
        <v>26</v>
      </c>
      <c r="AF21" s="316">
        <v>110</v>
      </c>
    </row>
    <row r="22" spans="1:32" s="67" customFormat="1" ht="12.75" customHeight="1">
      <c r="A22" s="78"/>
      <c r="B22" s="900"/>
      <c r="C22" s="531" t="s">
        <v>570</v>
      </c>
      <c r="D22" s="71">
        <v>542</v>
      </c>
      <c r="E22" s="71">
        <v>313</v>
      </c>
      <c r="F22" s="90">
        <v>1</v>
      </c>
      <c r="G22" s="532" t="s">
        <v>482</v>
      </c>
      <c r="H22" s="532" t="s">
        <v>482</v>
      </c>
      <c r="I22" s="90">
        <v>2</v>
      </c>
      <c r="J22" s="90">
        <v>1</v>
      </c>
      <c r="K22" s="532" t="s">
        <v>482</v>
      </c>
      <c r="L22" s="90">
        <v>16</v>
      </c>
      <c r="M22" s="90">
        <v>4</v>
      </c>
      <c r="N22" s="90">
        <v>4</v>
      </c>
      <c r="O22" s="72">
        <v>22</v>
      </c>
      <c r="P22" s="90">
        <v>1</v>
      </c>
      <c r="Q22" s="90">
        <v>3</v>
      </c>
      <c r="R22" s="90">
        <v>56</v>
      </c>
      <c r="S22" s="90">
        <v>12</v>
      </c>
      <c r="T22" s="90">
        <v>9</v>
      </c>
      <c r="U22" s="90">
        <v>99</v>
      </c>
      <c r="V22" s="90">
        <v>12</v>
      </c>
      <c r="W22" s="90">
        <v>8</v>
      </c>
      <c r="X22" s="90">
        <v>48</v>
      </c>
      <c r="Y22" s="90">
        <v>12</v>
      </c>
      <c r="Z22" s="532" t="s">
        <v>482</v>
      </c>
      <c r="AA22" s="532" t="s">
        <v>482</v>
      </c>
      <c r="AB22" s="90">
        <v>3</v>
      </c>
      <c r="AC22" s="90">
        <v>150</v>
      </c>
      <c r="AD22" s="90">
        <v>132</v>
      </c>
      <c r="AE22" s="90">
        <v>18</v>
      </c>
      <c r="AF22" s="316">
        <v>79</v>
      </c>
    </row>
    <row r="23" spans="1:32" s="67" customFormat="1" ht="3.75" customHeight="1">
      <c r="A23" s="170"/>
      <c r="B23" s="312"/>
      <c r="C23" s="31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3"/>
    </row>
    <row r="24" spans="1:32" s="67" customFormat="1" ht="12.75" customHeight="1">
      <c r="A24" s="844" t="s">
        <v>584</v>
      </c>
      <c r="B24" s="899" t="s">
        <v>571</v>
      </c>
      <c r="C24" s="531" t="s">
        <v>568</v>
      </c>
      <c r="D24" s="71">
        <v>693</v>
      </c>
      <c r="E24" s="71">
        <v>405</v>
      </c>
      <c r="F24" s="90">
        <v>1</v>
      </c>
      <c r="G24" s="532" t="s">
        <v>482</v>
      </c>
      <c r="H24" s="532" t="s">
        <v>482</v>
      </c>
      <c r="I24" s="90">
        <v>2</v>
      </c>
      <c r="J24" s="90">
        <v>1</v>
      </c>
      <c r="K24" s="532" t="s">
        <v>482</v>
      </c>
      <c r="L24" s="90">
        <v>18</v>
      </c>
      <c r="M24" s="90">
        <v>4</v>
      </c>
      <c r="N24" s="90">
        <v>5</v>
      </c>
      <c r="O24" s="72">
        <v>27</v>
      </c>
      <c r="P24" s="90">
        <v>2</v>
      </c>
      <c r="Q24" s="90">
        <v>6</v>
      </c>
      <c r="R24" s="90">
        <v>62</v>
      </c>
      <c r="S24" s="90">
        <v>10</v>
      </c>
      <c r="T24" s="90">
        <v>11</v>
      </c>
      <c r="U24" s="90">
        <v>140</v>
      </c>
      <c r="V24" s="90">
        <v>17</v>
      </c>
      <c r="W24" s="90">
        <v>8</v>
      </c>
      <c r="X24" s="90">
        <v>74</v>
      </c>
      <c r="Y24" s="90">
        <v>12</v>
      </c>
      <c r="Z24" s="532" t="s">
        <v>482</v>
      </c>
      <c r="AA24" s="90">
        <v>3</v>
      </c>
      <c r="AB24" s="90">
        <v>2</v>
      </c>
      <c r="AC24" s="90">
        <v>195</v>
      </c>
      <c r="AD24" s="90">
        <v>170</v>
      </c>
      <c r="AE24" s="90">
        <v>25</v>
      </c>
      <c r="AF24" s="316">
        <v>93</v>
      </c>
    </row>
    <row r="25" spans="1:32" s="67" customFormat="1" ht="12.75" customHeight="1">
      <c r="A25" s="845"/>
      <c r="B25" s="900"/>
      <c r="C25" s="531" t="s">
        <v>569</v>
      </c>
      <c r="D25" s="71">
        <v>447</v>
      </c>
      <c r="E25" s="71">
        <v>274</v>
      </c>
      <c r="F25" s="532" t="s">
        <v>482</v>
      </c>
      <c r="G25" s="532" t="s">
        <v>482</v>
      </c>
      <c r="H25" s="532" t="s">
        <v>482</v>
      </c>
      <c r="I25" s="90">
        <v>2</v>
      </c>
      <c r="J25" s="532" t="s">
        <v>482</v>
      </c>
      <c r="K25" s="532" t="s">
        <v>482</v>
      </c>
      <c r="L25" s="90">
        <v>13</v>
      </c>
      <c r="M25" s="90">
        <v>1</v>
      </c>
      <c r="N25" s="90">
        <v>3</v>
      </c>
      <c r="O25" s="72">
        <v>14</v>
      </c>
      <c r="P25" s="90">
        <v>2</v>
      </c>
      <c r="Q25" s="90">
        <v>4</v>
      </c>
      <c r="R25" s="90">
        <v>30</v>
      </c>
      <c r="S25" s="90">
        <v>6</v>
      </c>
      <c r="T25" s="90">
        <v>8</v>
      </c>
      <c r="U25" s="90">
        <v>101</v>
      </c>
      <c r="V25" s="90">
        <v>13</v>
      </c>
      <c r="W25" s="90">
        <v>4</v>
      </c>
      <c r="X25" s="90">
        <v>56</v>
      </c>
      <c r="Y25" s="90">
        <v>12</v>
      </c>
      <c r="Z25" s="532" t="s">
        <v>482</v>
      </c>
      <c r="AA25" s="90">
        <v>3</v>
      </c>
      <c r="AB25" s="90">
        <v>2</v>
      </c>
      <c r="AC25" s="90">
        <v>115</v>
      </c>
      <c r="AD25" s="90">
        <v>97</v>
      </c>
      <c r="AE25" s="90">
        <v>18</v>
      </c>
      <c r="AF25" s="316">
        <v>58</v>
      </c>
    </row>
    <row r="26" spans="1:32" s="67" customFormat="1" ht="12.75" customHeight="1">
      <c r="A26" s="845"/>
      <c r="B26" s="900"/>
      <c r="C26" s="531" t="s">
        <v>570</v>
      </c>
      <c r="D26" s="71">
        <v>246</v>
      </c>
      <c r="E26" s="71">
        <v>131</v>
      </c>
      <c r="F26" s="90">
        <v>1</v>
      </c>
      <c r="G26" s="532" t="s">
        <v>482</v>
      </c>
      <c r="H26" s="532" t="s">
        <v>482</v>
      </c>
      <c r="I26" s="532" t="s">
        <v>482</v>
      </c>
      <c r="J26" s="90">
        <v>1</v>
      </c>
      <c r="K26" s="532" t="s">
        <v>482</v>
      </c>
      <c r="L26" s="90">
        <v>5</v>
      </c>
      <c r="M26" s="90">
        <v>3</v>
      </c>
      <c r="N26" s="90">
        <v>2</v>
      </c>
      <c r="O26" s="72">
        <v>13</v>
      </c>
      <c r="P26" s="532" t="s">
        <v>482</v>
      </c>
      <c r="Q26" s="90">
        <v>2</v>
      </c>
      <c r="R26" s="90">
        <v>32</v>
      </c>
      <c r="S26" s="90">
        <v>4</v>
      </c>
      <c r="T26" s="90">
        <v>3</v>
      </c>
      <c r="U26" s="90">
        <v>39</v>
      </c>
      <c r="V26" s="90">
        <v>4</v>
      </c>
      <c r="W26" s="90">
        <v>4</v>
      </c>
      <c r="X26" s="90">
        <v>18</v>
      </c>
      <c r="Y26" s="532" t="s">
        <v>482</v>
      </c>
      <c r="Z26" s="532" t="s">
        <v>482</v>
      </c>
      <c r="AA26" s="532" t="s">
        <v>482</v>
      </c>
      <c r="AB26" s="532" t="s">
        <v>482</v>
      </c>
      <c r="AC26" s="90">
        <v>80</v>
      </c>
      <c r="AD26" s="90">
        <v>73</v>
      </c>
      <c r="AE26" s="90">
        <v>7</v>
      </c>
      <c r="AF26" s="316">
        <v>35</v>
      </c>
    </row>
    <row r="27" spans="1:32" s="67" customFormat="1" ht="3.75" customHeight="1">
      <c r="A27" s="313"/>
      <c r="B27" s="312"/>
      <c r="C27" s="312"/>
      <c r="D27" s="91"/>
      <c r="E27" s="91"/>
      <c r="F27" s="91" t="s">
        <v>583</v>
      </c>
      <c r="G27" s="91"/>
      <c r="H27" s="91"/>
      <c r="I27" s="91"/>
      <c r="J27" s="91"/>
      <c r="K27" s="91"/>
      <c r="L27" s="91"/>
      <c r="M27" s="91"/>
      <c r="N27" s="91"/>
      <c r="O27" s="95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264"/>
    </row>
    <row r="28" spans="1:32" s="67" customFormat="1" ht="12.75" customHeight="1">
      <c r="A28" s="78"/>
      <c r="B28" s="899" t="s">
        <v>572</v>
      </c>
      <c r="C28" s="531" t="s">
        <v>568</v>
      </c>
      <c r="D28" s="71">
        <v>697</v>
      </c>
      <c r="E28" s="71">
        <v>444</v>
      </c>
      <c r="F28" s="532" t="s">
        <v>482</v>
      </c>
      <c r="G28" s="532" t="s">
        <v>482</v>
      </c>
      <c r="H28" s="532" t="s">
        <v>482</v>
      </c>
      <c r="I28" s="90">
        <v>2</v>
      </c>
      <c r="J28" s="532" t="s">
        <v>482</v>
      </c>
      <c r="K28" s="532" t="s">
        <v>482</v>
      </c>
      <c r="L28" s="90">
        <v>18</v>
      </c>
      <c r="M28" s="90">
        <v>2</v>
      </c>
      <c r="N28" s="90">
        <v>4</v>
      </c>
      <c r="O28" s="72">
        <v>27</v>
      </c>
      <c r="P28" s="90">
        <v>3</v>
      </c>
      <c r="Q28" s="90">
        <v>1</v>
      </c>
      <c r="R28" s="90">
        <v>58</v>
      </c>
      <c r="S28" s="90">
        <v>12</v>
      </c>
      <c r="T28" s="90">
        <v>14</v>
      </c>
      <c r="U28" s="90">
        <v>169</v>
      </c>
      <c r="V28" s="90">
        <v>16</v>
      </c>
      <c r="W28" s="90">
        <v>8</v>
      </c>
      <c r="X28" s="90">
        <v>73</v>
      </c>
      <c r="Y28" s="90">
        <v>30</v>
      </c>
      <c r="Z28" s="532" t="s">
        <v>482</v>
      </c>
      <c r="AA28" s="90">
        <v>2</v>
      </c>
      <c r="AB28" s="90">
        <v>5</v>
      </c>
      <c r="AC28" s="90">
        <v>157</v>
      </c>
      <c r="AD28" s="90">
        <v>138</v>
      </c>
      <c r="AE28" s="90">
        <v>19</v>
      </c>
      <c r="AF28" s="316">
        <v>96</v>
      </c>
    </row>
    <row r="29" spans="1:32" s="67" customFormat="1" ht="12.75" customHeight="1">
      <c r="A29" s="78"/>
      <c r="B29" s="900"/>
      <c r="C29" s="531" t="s">
        <v>569</v>
      </c>
      <c r="D29" s="71">
        <v>401</v>
      </c>
      <c r="E29" s="71">
        <v>262</v>
      </c>
      <c r="F29" s="532" t="s">
        <v>482</v>
      </c>
      <c r="G29" s="532" t="s">
        <v>482</v>
      </c>
      <c r="H29" s="532" t="s">
        <v>482</v>
      </c>
      <c r="I29" s="532" t="s">
        <v>482</v>
      </c>
      <c r="J29" s="532" t="s">
        <v>482</v>
      </c>
      <c r="K29" s="532" t="s">
        <v>482</v>
      </c>
      <c r="L29" s="90">
        <v>7</v>
      </c>
      <c r="M29" s="90">
        <v>1</v>
      </c>
      <c r="N29" s="90">
        <v>2</v>
      </c>
      <c r="O29" s="72">
        <v>18</v>
      </c>
      <c r="P29" s="90">
        <v>2</v>
      </c>
      <c r="Q29" s="532" t="s">
        <v>482</v>
      </c>
      <c r="R29" s="90">
        <v>34</v>
      </c>
      <c r="S29" s="90">
        <v>4</v>
      </c>
      <c r="T29" s="90">
        <v>8</v>
      </c>
      <c r="U29" s="90">
        <v>109</v>
      </c>
      <c r="V29" s="90">
        <v>8</v>
      </c>
      <c r="W29" s="90">
        <v>4</v>
      </c>
      <c r="X29" s="90">
        <v>43</v>
      </c>
      <c r="Y29" s="90">
        <v>18</v>
      </c>
      <c r="Z29" s="532" t="s">
        <v>482</v>
      </c>
      <c r="AA29" s="90">
        <v>2</v>
      </c>
      <c r="AB29" s="90">
        <v>2</v>
      </c>
      <c r="AC29" s="90">
        <v>87</v>
      </c>
      <c r="AD29" s="90">
        <v>79</v>
      </c>
      <c r="AE29" s="90">
        <v>8</v>
      </c>
      <c r="AF29" s="316">
        <v>52</v>
      </c>
    </row>
    <row r="30" spans="1:32" s="67" customFormat="1" ht="12.75" customHeight="1">
      <c r="A30" s="78"/>
      <c r="B30" s="900"/>
      <c r="C30" s="531" t="s">
        <v>570</v>
      </c>
      <c r="D30" s="71">
        <v>296</v>
      </c>
      <c r="E30" s="71">
        <v>182</v>
      </c>
      <c r="F30" s="532" t="s">
        <v>482</v>
      </c>
      <c r="G30" s="532" t="s">
        <v>482</v>
      </c>
      <c r="H30" s="532" t="s">
        <v>482</v>
      </c>
      <c r="I30" s="90">
        <v>2</v>
      </c>
      <c r="J30" s="532" t="s">
        <v>482</v>
      </c>
      <c r="K30" s="532" t="s">
        <v>482</v>
      </c>
      <c r="L30" s="90">
        <v>11</v>
      </c>
      <c r="M30" s="90">
        <v>1</v>
      </c>
      <c r="N30" s="90">
        <v>2</v>
      </c>
      <c r="O30" s="72">
        <v>9</v>
      </c>
      <c r="P30" s="90">
        <v>1</v>
      </c>
      <c r="Q30" s="90">
        <v>1</v>
      </c>
      <c r="R30" s="90">
        <v>24</v>
      </c>
      <c r="S30" s="90">
        <v>8</v>
      </c>
      <c r="T30" s="90">
        <v>6</v>
      </c>
      <c r="U30" s="90">
        <v>60</v>
      </c>
      <c r="V30" s="90">
        <v>8</v>
      </c>
      <c r="W30" s="90">
        <v>4</v>
      </c>
      <c r="X30" s="90">
        <v>30</v>
      </c>
      <c r="Y30" s="90">
        <v>12</v>
      </c>
      <c r="Z30" s="532" t="s">
        <v>482</v>
      </c>
      <c r="AA30" s="532" t="s">
        <v>482</v>
      </c>
      <c r="AB30" s="90">
        <v>3</v>
      </c>
      <c r="AC30" s="90">
        <v>70</v>
      </c>
      <c r="AD30" s="90">
        <v>59</v>
      </c>
      <c r="AE30" s="90">
        <v>11</v>
      </c>
      <c r="AF30" s="316">
        <v>44</v>
      </c>
    </row>
    <row r="31" spans="1:32" s="67" customFormat="1" ht="6.75" customHeight="1">
      <c r="A31" s="313"/>
      <c r="B31" s="312"/>
      <c r="C31" s="312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3"/>
    </row>
    <row r="32" spans="1:32" s="67" customFormat="1" ht="12.75" customHeight="1">
      <c r="A32" s="313"/>
      <c r="B32" s="899" t="s">
        <v>567</v>
      </c>
      <c r="C32" s="531" t="s">
        <v>568</v>
      </c>
      <c r="D32" s="71">
        <v>1454</v>
      </c>
      <c r="E32" s="71">
        <v>782</v>
      </c>
      <c r="F32" s="90">
        <v>10</v>
      </c>
      <c r="G32" s="532" t="s">
        <v>482</v>
      </c>
      <c r="H32" s="90">
        <v>6</v>
      </c>
      <c r="I32" s="90">
        <v>30</v>
      </c>
      <c r="J32" s="90">
        <v>12</v>
      </c>
      <c r="K32" s="90">
        <v>31</v>
      </c>
      <c r="L32" s="90">
        <v>41</v>
      </c>
      <c r="M32" s="90">
        <v>9</v>
      </c>
      <c r="N32" s="90">
        <v>25</v>
      </c>
      <c r="O32" s="72">
        <v>41</v>
      </c>
      <c r="P32" s="90">
        <v>10</v>
      </c>
      <c r="Q32" s="90">
        <v>40</v>
      </c>
      <c r="R32" s="90">
        <v>34</v>
      </c>
      <c r="S32" s="90">
        <v>11</v>
      </c>
      <c r="T32" s="90">
        <v>24</v>
      </c>
      <c r="U32" s="90">
        <v>158</v>
      </c>
      <c r="V32" s="90">
        <v>59</v>
      </c>
      <c r="W32" s="90">
        <v>2</v>
      </c>
      <c r="X32" s="90">
        <v>90</v>
      </c>
      <c r="Y32" s="90">
        <v>22</v>
      </c>
      <c r="Z32" s="532" t="s">
        <v>482</v>
      </c>
      <c r="AA32" s="90">
        <v>73</v>
      </c>
      <c r="AB32" s="90">
        <v>54</v>
      </c>
      <c r="AC32" s="90">
        <v>397</v>
      </c>
      <c r="AD32" s="90">
        <v>385</v>
      </c>
      <c r="AE32" s="90">
        <v>12</v>
      </c>
      <c r="AF32" s="73">
        <v>275</v>
      </c>
    </row>
    <row r="33" spans="1:32" s="67" customFormat="1" ht="12.75" customHeight="1">
      <c r="A33" s="313"/>
      <c r="B33" s="900"/>
      <c r="C33" s="531" t="s">
        <v>569</v>
      </c>
      <c r="D33" s="71">
        <v>1066</v>
      </c>
      <c r="E33" s="71">
        <v>620</v>
      </c>
      <c r="F33" s="90">
        <v>10</v>
      </c>
      <c r="G33" s="532" t="s">
        <v>482</v>
      </c>
      <c r="H33" s="90">
        <v>6</v>
      </c>
      <c r="I33" s="90">
        <v>26</v>
      </c>
      <c r="J33" s="90">
        <v>12</v>
      </c>
      <c r="K33" s="90">
        <v>25</v>
      </c>
      <c r="L33" s="90">
        <v>29</v>
      </c>
      <c r="M33" s="90">
        <v>6</v>
      </c>
      <c r="N33" s="90">
        <v>19</v>
      </c>
      <c r="O33" s="72">
        <v>31</v>
      </c>
      <c r="P33" s="90">
        <v>7</v>
      </c>
      <c r="Q33" s="90">
        <v>31</v>
      </c>
      <c r="R33" s="90">
        <v>24</v>
      </c>
      <c r="S33" s="90">
        <v>7</v>
      </c>
      <c r="T33" s="90">
        <v>18</v>
      </c>
      <c r="U33" s="90">
        <v>151</v>
      </c>
      <c r="V33" s="90">
        <v>50</v>
      </c>
      <c r="W33" s="532" t="s">
        <v>482</v>
      </c>
      <c r="X33" s="90">
        <v>70</v>
      </c>
      <c r="Y33" s="90">
        <v>14</v>
      </c>
      <c r="Z33" s="532" t="s">
        <v>482</v>
      </c>
      <c r="AA33" s="90">
        <v>51</v>
      </c>
      <c r="AB33" s="90">
        <v>33</v>
      </c>
      <c r="AC33" s="90">
        <v>248</v>
      </c>
      <c r="AD33" s="90">
        <v>243</v>
      </c>
      <c r="AE33" s="90">
        <v>5</v>
      </c>
      <c r="AF33" s="316">
        <v>198</v>
      </c>
    </row>
    <row r="34" spans="1:32" s="67" customFormat="1" ht="12.75" customHeight="1">
      <c r="A34" s="313"/>
      <c r="B34" s="900"/>
      <c r="C34" s="531" t="s">
        <v>570</v>
      </c>
      <c r="D34" s="71">
        <v>388</v>
      </c>
      <c r="E34" s="71">
        <v>162</v>
      </c>
      <c r="F34" s="532" t="s">
        <v>482</v>
      </c>
      <c r="G34" s="532" t="s">
        <v>482</v>
      </c>
      <c r="H34" s="532" t="s">
        <v>482</v>
      </c>
      <c r="I34" s="90">
        <v>4</v>
      </c>
      <c r="J34" s="532" t="s">
        <v>482</v>
      </c>
      <c r="K34" s="90">
        <v>6</v>
      </c>
      <c r="L34" s="90">
        <v>12</v>
      </c>
      <c r="M34" s="90">
        <v>3</v>
      </c>
      <c r="N34" s="90">
        <v>6</v>
      </c>
      <c r="O34" s="72">
        <v>10</v>
      </c>
      <c r="P34" s="90">
        <v>3</v>
      </c>
      <c r="Q34" s="90">
        <v>9</v>
      </c>
      <c r="R34" s="90">
        <v>10</v>
      </c>
      <c r="S34" s="90">
        <v>4</v>
      </c>
      <c r="T34" s="90">
        <v>6</v>
      </c>
      <c r="U34" s="90">
        <v>7</v>
      </c>
      <c r="V34" s="90">
        <v>9</v>
      </c>
      <c r="W34" s="90">
        <v>2</v>
      </c>
      <c r="X34" s="90">
        <v>20</v>
      </c>
      <c r="Y34" s="90">
        <v>8</v>
      </c>
      <c r="Z34" s="532" t="s">
        <v>482</v>
      </c>
      <c r="AA34" s="90">
        <v>22</v>
      </c>
      <c r="AB34" s="90">
        <v>21</v>
      </c>
      <c r="AC34" s="90">
        <v>149</v>
      </c>
      <c r="AD34" s="90">
        <v>142</v>
      </c>
      <c r="AE34" s="90">
        <v>7</v>
      </c>
      <c r="AF34" s="73">
        <v>77</v>
      </c>
    </row>
    <row r="35" spans="1:32" s="67" customFormat="1" ht="3.75" customHeight="1">
      <c r="A35" s="313"/>
      <c r="B35" s="312"/>
      <c r="C35" s="312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3"/>
    </row>
    <row r="36" spans="1:32" s="67" customFormat="1" ht="12.75" customHeight="1">
      <c r="A36" s="844" t="s">
        <v>585</v>
      </c>
      <c r="B36" s="899" t="s">
        <v>571</v>
      </c>
      <c r="C36" s="531" t="s">
        <v>568</v>
      </c>
      <c r="D36" s="71">
        <v>744</v>
      </c>
      <c r="E36" s="71">
        <v>381</v>
      </c>
      <c r="F36" s="90">
        <v>7</v>
      </c>
      <c r="G36" s="532" t="s">
        <v>482</v>
      </c>
      <c r="H36" s="90">
        <v>3</v>
      </c>
      <c r="I36" s="90">
        <v>21</v>
      </c>
      <c r="J36" s="90">
        <v>9</v>
      </c>
      <c r="K36" s="90">
        <v>19</v>
      </c>
      <c r="L36" s="90">
        <v>25</v>
      </c>
      <c r="M36" s="90">
        <v>5</v>
      </c>
      <c r="N36" s="90">
        <v>11</v>
      </c>
      <c r="O36" s="72">
        <v>25</v>
      </c>
      <c r="P36" s="90">
        <v>4</v>
      </c>
      <c r="Q36" s="90">
        <v>20</v>
      </c>
      <c r="R36" s="90">
        <v>23</v>
      </c>
      <c r="S36" s="90">
        <v>7</v>
      </c>
      <c r="T36" s="90">
        <v>15</v>
      </c>
      <c r="U36" s="90">
        <v>94</v>
      </c>
      <c r="V36" s="90">
        <v>30</v>
      </c>
      <c r="W36" s="90">
        <v>2</v>
      </c>
      <c r="X36" s="90">
        <v>37</v>
      </c>
      <c r="Y36" s="90">
        <v>8</v>
      </c>
      <c r="Z36" s="532" t="s">
        <v>482</v>
      </c>
      <c r="AA36" s="90">
        <v>7</v>
      </c>
      <c r="AB36" s="90">
        <v>9</v>
      </c>
      <c r="AC36" s="90">
        <v>228</v>
      </c>
      <c r="AD36" s="90">
        <v>221</v>
      </c>
      <c r="AE36" s="90">
        <v>7</v>
      </c>
      <c r="AF36" s="316">
        <v>135</v>
      </c>
    </row>
    <row r="37" spans="1:32" s="67" customFormat="1" ht="12.75" customHeight="1">
      <c r="A37" s="845"/>
      <c r="B37" s="900"/>
      <c r="C37" s="531" t="s">
        <v>569</v>
      </c>
      <c r="D37" s="71">
        <v>559</v>
      </c>
      <c r="E37" s="71">
        <v>307</v>
      </c>
      <c r="F37" s="90">
        <v>7</v>
      </c>
      <c r="G37" s="532" t="s">
        <v>482</v>
      </c>
      <c r="H37" s="90">
        <v>3</v>
      </c>
      <c r="I37" s="90">
        <v>21</v>
      </c>
      <c r="J37" s="90">
        <v>9</v>
      </c>
      <c r="K37" s="90">
        <v>18</v>
      </c>
      <c r="L37" s="90">
        <v>17</v>
      </c>
      <c r="M37" s="90">
        <v>4</v>
      </c>
      <c r="N37" s="90">
        <v>9</v>
      </c>
      <c r="O37" s="72">
        <v>16</v>
      </c>
      <c r="P37" s="90">
        <v>3</v>
      </c>
      <c r="Q37" s="90">
        <v>14</v>
      </c>
      <c r="R37" s="90">
        <v>14</v>
      </c>
      <c r="S37" s="90">
        <v>4</v>
      </c>
      <c r="T37" s="90">
        <v>11</v>
      </c>
      <c r="U37" s="90">
        <v>92</v>
      </c>
      <c r="V37" s="90">
        <v>24</v>
      </c>
      <c r="W37" s="532" t="s">
        <v>482</v>
      </c>
      <c r="X37" s="90">
        <v>25</v>
      </c>
      <c r="Y37" s="90">
        <v>6</v>
      </c>
      <c r="Z37" s="532" t="s">
        <v>482</v>
      </c>
      <c r="AA37" s="90">
        <v>3</v>
      </c>
      <c r="AB37" s="90">
        <v>7</v>
      </c>
      <c r="AC37" s="90">
        <v>152</v>
      </c>
      <c r="AD37" s="90">
        <v>150</v>
      </c>
      <c r="AE37" s="90">
        <v>2</v>
      </c>
      <c r="AF37" s="316">
        <v>100</v>
      </c>
    </row>
    <row r="38" spans="1:32" s="67" customFormat="1" ht="12.75" customHeight="1">
      <c r="A38" s="845"/>
      <c r="B38" s="900"/>
      <c r="C38" s="531" t="s">
        <v>570</v>
      </c>
      <c r="D38" s="71">
        <v>185</v>
      </c>
      <c r="E38" s="71">
        <v>74</v>
      </c>
      <c r="F38" s="532" t="s">
        <v>482</v>
      </c>
      <c r="G38" s="532" t="s">
        <v>482</v>
      </c>
      <c r="H38" s="532" t="s">
        <v>482</v>
      </c>
      <c r="I38" s="532" t="s">
        <v>482</v>
      </c>
      <c r="J38" s="532" t="s">
        <v>482</v>
      </c>
      <c r="K38" s="90">
        <v>1</v>
      </c>
      <c r="L38" s="90">
        <v>8</v>
      </c>
      <c r="M38" s="90">
        <v>1</v>
      </c>
      <c r="N38" s="90">
        <v>2</v>
      </c>
      <c r="O38" s="72">
        <v>9</v>
      </c>
      <c r="P38" s="90">
        <v>1</v>
      </c>
      <c r="Q38" s="90">
        <v>6</v>
      </c>
      <c r="R38" s="90">
        <v>9</v>
      </c>
      <c r="S38" s="90">
        <v>3</v>
      </c>
      <c r="T38" s="90">
        <v>4</v>
      </c>
      <c r="U38" s="90">
        <v>2</v>
      </c>
      <c r="V38" s="90">
        <v>6</v>
      </c>
      <c r="W38" s="90">
        <v>2</v>
      </c>
      <c r="X38" s="90">
        <v>12</v>
      </c>
      <c r="Y38" s="90">
        <v>2</v>
      </c>
      <c r="Z38" s="532" t="s">
        <v>482</v>
      </c>
      <c r="AA38" s="90">
        <v>4</v>
      </c>
      <c r="AB38" s="90">
        <v>2</v>
      </c>
      <c r="AC38" s="90">
        <v>76</v>
      </c>
      <c r="AD38" s="90">
        <v>71</v>
      </c>
      <c r="AE38" s="90">
        <v>5</v>
      </c>
      <c r="AF38" s="316">
        <v>35</v>
      </c>
    </row>
    <row r="39" spans="1:32" s="67" customFormat="1" ht="3.75" customHeight="1">
      <c r="A39" s="313"/>
      <c r="B39" s="312"/>
      <c r="C39" s="312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5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264"/>
    </row>
    <row r="40" spans="1:32" s="67" customFormat="1" ht="12.75" customHeight="1">
      <c r="A40" s="78"/>
      <c r="B40" s="899" t="s">
        <v>572</v>
      </c>
      <c r="C40" s="531" t="s">
        <v>568</v>
      </c>
      <c r="D40" s="71">
        <v>710</v>
      </c>
      <c r="E40" s="71">
        <v>401</v>
      </c>
      <c r="F40" s="90">
        <v>3</v>
      </c>
      <c r="G40" s="532" t="s">
        <v>482</v>
      </c>
      <c r="H40" s="90">
        <v>3</v>
      </c>
      <c r="I40" s="90">
        <v>9</v>
      </c>
      <c r="J40" s="90">
        <v>3</v>
      </c>
      <c r="K40" s="90">
        <v>12</v>
      </c>
      <c r="L40" s="90">
        <v>16</v>
      </c>
      <c r="M40" s="90">
        <v>4</v>
      </c>
      <c r="N40" s="90">
        <v>14</v>
      </c>
      <c r="O40" s="72">
        <v>16</v>
      </c>
      <c r="P40" s="90">
        <v>6</v>
      </c>
      <c r="Q40" s="90">
        <v>20</v>
      </c>
      <c r="R40" s="90">
        <v>11</v>
      </c>
      <c r="S40" s="90">
        <v>4</v>
      </c>
      <c r="T40" s="90">
        <v>9</v>
      </c>
      <c r="U40" s="90">
        <v>64</v>
      </c>
      <c r="V40" s="90">
        <v>29</v>
      </c>
      <c r="W40" s="532" t="s">
        <v>482</v>
      </c>
      <c r="X40" s="90">
        <v>53</v>
      </c>
      <c r="Y40" s="90">
        <v>14</v>
      </c>
      <c r="Z40" s="532" t="s">
        <v>482</v>
      </c>
      <c r="AA40" s="90">
        <v>66</v>
      </c>
      <c r="AB40" s="90">
        <v>45</v>
      </c>
      <c r="AC40" s="90">
        <v>169</v>
      </c>
      <c r="AD40" s="90">
        <v>164</v>
      </c>
      <c r="AE40" s="90">
        <v>5</v>
      </c>
      <c r="AF40" s="316">
        <v>140</v>
      </c>
    </row>
    <row r="41" spans="1:32" s="67" customFormat="1" ht="12.75" customHeight="1">
      <c r="A41" s="78"/>
      <c r="B41" s="900"/>
      <c r="C41" s="531" t="s">
        <v>569</v>
      </c>
      <c r="D41" s="71">
        <v>507</v>
      </c>
      <c r="E41" s="71">
        <v>313</v>
      </c>
      <c r="F41" s="90">
        <v>3</v>
      </c>
      <c r="G41" s="532" t="s">
        <v>482</v>
      </c>
      <c r="H41" s="90">
        <v>3</v>
      </c>
      <c r="I41" s="90">
        <v>5</v>
      </c>
      <c r="J41" s="90">
        <v>3</v>
      </c>
      <c r="K41" s="90">
        <v>7</v>
      </c>
      <c r="L41" s="90">
        <v>12</v>
      </c>
      <c r="M41" s="90">
        <v>2</v>
      </c>
      <c r="N41" s="90">
        <v>10</v>
      </c>
      <c r="O41" s="72">
        <v>15</v>
      </c>
      <c r="P41" s="90">
        <v>4</v>
      </c>
      <c r="Q41" s="90">
        <v>17</v>
      </c>
      <c r="R41" s="90">
        <v>10</v>
      </c>
      <c r="S41" s="90">
        <v>3</v>
      </c>
      <c r="T41" s="90">
        <v>7</v>
      </c>
      <c r="U41" s="90">
        <v>59</v>
      </c>
      <c r="V41" s="90">
        <v>26</v>
      </c>
      <c r="W41" s="532" t="s">
        <v>482</v>
      </c>
      <c r="X41" s="90">
        <v>45</v>
      </c>
      <c r="Y41" s="90">
        <v>8</v>
      </c>
      <c r="Z41" s="532" t="s">
        <v>482</v>
      </c>
      <c r="AA41" s="90">
        <v>48</v>
      </c>
      <c r="AB41" s="90">
        <v>26</v>
      </c>
      <c r="AC41" s="90">
        <v>96</v>
      </c>
      <c r="AD41" s="90">
        <v>93</v>
      </c>
      <c r="AE41" s="90">
        <v>3</v>
      </c>
      <c r="AF41" s="316">
        <v>98</v>
      </c>
    </row>
    <row r="42" spans="1:32" s="67" customFormat="1" ht="12.75" customHeight="1">
      <c r="A42" s="78"/>
      <c r="B42" s="900"/>
      <c r="C42" s="531" t="s">
        <v>570</v>
      </c>
      <c r="D42" s="71">
        <v>203</v>
      </c>
      <c r="E42" s="71">
        <v>88</v>
      </c>
      <c r="F42" s="532" t="s">
        <v>482</v>
      </c>
      <c r="G42" s="532" t="s">
        <v>482</v>
      </c>
      <c r="H42" s="532" t="s">
        <v>482</v>
      </c>
      <c r="I42" s="90">
        <v>4</v>
      </c>
      <c r="J42" s="532" t="s">
        <v>482</v>
      </c>
      <c r="K42" s="90">
        <v>5</v>
      </c>
      <c r="L42" s="90">
        <v>4</v>
      </c>
      <c r="M42" s="90">
        <v>2</v>
      </c>
      <c r="N42" s="90">
        <v>4</v>
      </c>
      <c r="O42" s="72">
        <v>1</v>
      </c>
      <c r="P42" s="90">
        <v>2</v>
      </c>
      <c r="Q42" s="90">
        <v>3</v>
      </c>
      <c r="R42" s="90">
        <v>1</v>
      </c>
      <c r="S42" s="90">
        <v>1</v>
      </c>
      <c r="T42" s="90">
        <v>2</v>
      </c>
      <c r="U42" s="90">
        <v>5</v>
      </c>
      <c r="V42" s="90">
        <v>3</v>
      </c>
      <c r="W42" s="532" t="s">
        <v>482</v>
      </c>
      <c r="X42" s="90">
        <v>8</v>
      </c>
      <c r="Y42" s="90">
        <v>6</v>
      </c>
      <c r="Z42" s="532" t="s">
        <v>482</v>
      </c>
      <c r="AA42" s="90">
        <v>18</v>
      </c>
      <c r="AB42" s="90">
        <v>19</v>
      </c>
      <c r="AC42" s="90">
        <v>73</v>
      </c>
      <c r="AD42" s="90">
        <v>71</v>
      </c>
      <c r="AE42" s="90">
        <v>2</v>
      </c>
      <c r="AF42" s="316">
        <v>42</v>
      </c>
    </row>
    <row r="43" spans="1:32" s="67" customFormat="1" ht="6.75" customHeight="1">
      <c r="A43" s="313"/>
      <c r="B43" s="312"/>
      <c r="C43" s="312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3"/>
    </row>
    <row r="44" spans="1:32" s="67" customFormat="1" ht="12.75" customHeight="1">
      <c r="A44" s="313"/>
      <c r="B44" s="899" t="s">
        <v>567</v>
      </c>
      <c r="C44" s="531" t="s">
        <v>568</v>
      </c>
      <c r="D44" s="71">
        <v>1873</v>
      </c>
      <c r="E44" s="71">
        <v>1126</v>
      </c>
      <c r="F44" s="90">
        <v>3</v>
      </c>
      <c r="G44" s="90">
        <v>2</v>
      </c>
      <c r="H44" s="532" t="s">
        <v>482</v>
      </c>
      <c r="I44" s="90">
        <v>23</v>
      </c>
      <c r="J44" s="90">
        <v>9</v>
      </c>
      <c r="K44" s="90">
        <v>18</v>
      </c>
      <c r="L44" s="90">
        <v>49</v>
      </c>
      <c r="M44" s="90">
        <v>6</v>
      </c>
      <c r="N44" s="90">
        <v>33</v>
      </c>
      <c r="O44" s="72">
        <v>114</v>
      </c>
      <c r="P44" s="71">
        <v>16</v>
      </c>
      <c r="Q44" s="71">
        <v>98</v>
      </c>
      <c r="R44" s="71">
        <v>165</v>
      </c>
      <c r="S44" s="71">
        <v>19</v>
      </c>
      <c r="T44" s="71">
        <v>101</v>
      </c>
      <c r="U44" s="71">
        <v>48</v>
      </c>
      <c r="V44" s="71">
        <v>11</v>
      </c>
      <c r="W44" s="71">
        <v>22</v>
      </c>
      <c r="X44" s="71">
        <v>230</v>
      </c>
      <c r="Y44" s="71">
        <v>84</v>
      </c>
      <c r="Z44" s="532" t="s">
        <v>482</v>
      </c>
      <c r="AA44" s="71">
        <v>51</v>
      </c>
      <c r="AB44" s="71">
        <v>24</v>
      </c>
      <c r="AC44" s="71">
        <v>512</v>
      </c>
      <c r="AD44" s="71">
        <v>496</v>
      </c>
      <c r="AE44" s="71">
        <v>18</v>
      </c>
      <c r="AF44" s="73">
        <v>233</v>
      </c>
    </row>
    <row r="45" spans="1:32" s="67" customFormat="1" ht="12.75" customHeight="1">
      <c r="A45" s="313"/>
      <c r="B45" s="900"/>
      <c r="C45" s="531" t="s">
        <v>569</v>
      </c>
      <c r="D45" s="71">
        <v>1572</v>
      </c>
      <c r="E45" s="71">
        <v>951</v>
      </c>
      <c r="F45" s="90">
        <v>3</v>
      </c>
      <c r="G45" s="90">
        <v>2</v>
      </c>
      <c r="H45" s="532" t="s">
        <v>482</v>
      </c>
      <c r="I45" s="90">
        <v>21</v>
      </c>
      <c r="J45" s="90">
        <v>7</v>
      </c>
      <c r="K45" s="90">
        <v>16</v>
      </c>
      <c r="L45" s="90">
        <v>44</v>
      </c>
      <c r="M45" s="90">
        <v>5</v>
      </c>
      <c r="N45" s="90">
        <v>27</v>
      </c>
      <c r="O45" s="72">
        <v>96</v>
      </c>
      <c r="P45" s="71">
        <v>11</v>
      </c>
      <c r="Q45" s="71">
        <v>83</v>
      </c>
      <c r="R45" s="71">
        <v>141</v>
      </c>
      <c r="S45" s="71">
        <v>15</v>
      </c>
      <c r="T45" s="71">
        <v>79</v>
      </c>
      <c r="U45" s="71">
        <v>38</v>
      </c>
      <c r="V45" s="71">
        <v>6</v>
      </c>
      <c r="W45" s="71">
        <v>17</v>
      </c>
      <c r="X45" s="71">
        <v>212</v>
      </c>
      <c r="Y45" s="71">
        <v>69</v>
      </c>
      <c r="Z45" s="532" t="s">
        <v>482</v>
      </c>
      <c r="AA45" s="71">
        <v>42</v>
      </c>
      <c r="AB45" s="71">
        <v>17</v>
      </c>
      <c r="AC45" s="71">
        <v>424</v>
      </c>
      <c r="AD45" s="71">
        <v>417</v>
      </c>
      <c r="AE45" s="71">
        <v>7</v>
      </c>
      <c r="AF45" s="73">
        <v>197</v>
      </c>
    </row>
    <row r="46" spans="1:32" s="67" customFormat="1" ht="12.75" customHeight="1">
      <c r="A46" s="313"/>
      <c r="B46" s="900"/>
      <c r="C46" s="531" t="s">
        <v>570</v>
      </c>
      <c r="D46" s="71">
        <v>301</v>
      </c>
      <c r="E46" s="71">
        <v>175</v>
      </c>
      <c r="F46" s="532" t="s">
        <v>482</v>
      </c>
      <c r="G46" s="532" t="s">
        <v>482</v>
      </c>
      <c r="H46" s="532" t="s">
        <v>482</v>
      </c>
      <c r="I46" s="90">
        <v>2</v>
      </c>
      <c r="J46" s="90">
        <v>2</v>
      </c>
      <c r="K46" s="90">
        <v>2</v>
      </c>
      <c r="L46" s="90">
        <v>5</v>
      </c>
      <c r="M46" s="90">
        <v>1</v>
      </c>
      <c r="N46" s="90">
        <v>6</v>
      </c>
      <c r="O46" s="72">
        <v>18</v>
      </c>
      <c r="P46" s="71">
        <v>5</v>
      </c>
      <c r="Q46" s="71">
        <v>15</v>
      </c>
      <c r="R46" s="71">
        <v>24</v>
      </c>
      <c r="S46" s="71">
        <v>4</v>
      </c>
      <c r="T46" s="71">
        <v>22</v>
      </c>
      <c r="U46" s="71">
        <v>10</v>
      </c>
      <c r="V46" s="71">
        <v>5</v>
      </c>
      <c r="W46" s="71">
        <v>5</v>
      </c>
      <c r="X46" s="71">
        <v>18</v>
      </c>
      <c r="Y46" s="71">
        <v>15</v>
      </c>
      <c r="Z46" s="532" t="s">
        <v>482</v>
      </c>
      <c r="AA46" s="71">
        <v>9</v>
      </c>
      <c r="AB46" s="71">
        <v>7</v>
      </c>
      <c r="AC46" s="71">
        <v>88</v>
      </c>
      <c r="AD46" s="90">
        <v>79</v>
      </c>
      <c r="AE46" s="90">
        <v>11</v>
      </c>
      <c r="AF46" s="316">
        <v>36</v>
      </c>
    </row>
    <row r="47" spans="1:32" s="67" customFormat="1" ht="3.75" customHeight="1">
      <c r="A47" s="313"/>
      <c r="B47" s="312"/>
      <c r="C47" s="312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3"/>
    </row>
    <row r="48" spans="1:32" s="67" customFormat="1" ht="12.75" customHeight="1">
      <c r="A48" s="844" t="s">
        <v>586</v>
      </c>
      <c r="B48" s="899" t="s">
        <v>571</v>
      </c>
      <c r="C48" s="531" t="s">
        <v>568</v>
      </c>
      <c r="D48" s="71">
        <v>949</v>
      </c>
      <c r="E48" s="71">
        <v>570</v>
      </c>
      <c r="F48" s="90">
        <v>3</v>
      </c>
      <c r="G48" s="90">
        <v>1</v>
      </c>
      <c r="H48" s="532" t="s">
        <v>482</v>
      </c>
      <c r="I48" s="90">
        <v>17</v>
      </c>
      <c r="J48" s="90">
        <v>7</v>
      </c>
      <c r="K48" s="90">
        <v>12</v>
      </c>
      <c r="L48" s="90">
        <v>40</v>
      </c>
      <c r="M48" s="90">
        <v>4</v>
      </c>
      <c r="N48" s="90">
        <v>21</v>
      </c>
      <c r="O48" s="72">
        <v>70</v>
      </c>
      <c r="P48" s="71">
        <v>5</v>
      </c>
      <c r="Q48" s="71">
        <v>59</v>
      </c>
      <c r="R48" s="71">
        <v>91</v>
      </c>
      <c r="S48" s="71">
        <v>9</v>
      </c>
      <c r="T48" s="71">
        <v>39</v>
      </c>
      <c r="U48" s="71">
        <v>19</v>
      </c>
      <c r="V48" s="71">
        <v>3</v>
      </c>
      <c r="W48" s="71">
        <v>17</v>
      </c>
      <c r="X48" s="71">
        <v>93</v>
      </c>
      <c r="Y48" s="71">
        <v>35</v>
      </c>
      <c r="Z48" s="532" t="s">
        <v>482</v>
      </c>
      <c r="AA48" s="71">
        <v>13</v>
      </c>
      <c r="AB48" s="71">
        <v>12</v>
      </c>
      <c r="AC48" s="71">
        <v>255</v>
      </c>
      <c r="AD48" s="71">
        <v>251</v>
      </c>
      <c r="AE48" s="90">
        <v>4</v>
      </c>
      <c r="AF48" s="316">
        <v>124</v>
      </c>
    </row>
    <row r="49" spans="1:32" s="67" customFormat="1" ht="12.75" customHeight="1">
      <c r="A49" s="845"/>
      <c r="B49" s="900"/>
      <c r="C49" s="531" t="s">
        <v>569</v>
      </c>
      <c r="D49" s="71">
        <v>813</v>
      </c>
      <c r="E49" s="71">
        <v>502</v>
      </c>
      <c r="F49" s="90">
        <v>3</v>
      </c>
      <c r="G49" s="90">
        <v>1</v>
      </c>
      <c r="H49" s="532" t="s">
        <v>482</v>
      </c>
      <c r="I49" s="90">
        <v>16</v>
      </c>
      <c r="J49" s="90">
        <v>6</v>
      </c>
      <c r="K49" s="90">
        <v>11</v>
      </c>
      <c r="L49" s="90">
        <v>36</v>
      </c>
      <c r="M49" s="90">
        <v>3</v>
      </c>
      <c r="N49" s="90">
        <v>19</v>
      </c>
      <c r="O49" s="72">
        <v>62</v>
      </c>
      <c r="P49" s="71">
        <v>3</v>
      </c>
      <c r="Q49" s="71">
        <v>53</v>
      </c>
      <c r="R49" s="71">
        <v>83</v>
      </c>
      <c r="S49" s="71">
        <v>8</v>
      </c>
      <c r="T49" s="71">
        <v>31</v>
      </c>
      <c r="U49" s="71">
        <v>16</v>
      </c>
      <c r="V49" s="71">
        <v>2</v>
      </c>
      <c r="W49" s="71">
        <v>15</v>
      </c>
      <c r="X49" s="71">
        <v>88</v>
      </c>
      <c r="Y49" s="71">
        <v>29</v>
      </c>
      <c r="Z49" s="532" t="s">
        <v>482</v>
      </c>
      <c r="AA49" s="71">
        <v>10</v>
      </c>
      <c r="AB49" s="71">
        <v>7</v>
      </c>
      <c r="AC49" s="71">
        <v>199</v>
      </c>
      <c r="AD49" s="71">
        <v>197</v>
      </c>
      <c r="AE49" s="90">
        <v>2</v>
      </c>
      <c r="AF49" s="316">
        <v>112</v>
      </c>
    </row>
    <row r="50" spans="1:32" s="67" customFormat="1" ht="12.75" customHeight="1">
      <c r="A50" s="845"/>
      <c r="B50" s="900"/>
      <c r="C50" s="531" t="s">
        <v>570</v>
      </c>
      <c r="D50" s="71">
        <v>136</v>
      </c>
      <c r="E50" s="71">
        <v>68</v>
      </c>
      <c r="F50" s="532" t="s">
        <v>482</v>
      </c>
      <c r="G50" s="532" t="s">
        <v>482</v>
      </c>
      <c r="H50" s="532" t="s">
        <v>482</v>
      </c>
      <c r="I50" s="90">
        <v>1</v>
      </c>
      <c r="J50" s="90">
        <v>1</v>
      </c>
      <c r="K50" s="90">
        <v>1</v>
      </c>
      <c r="L50" s="90">
        <v>4</v>
      </c>
      <c r="M50" s="90">
        <v>1</v>
      </c>
      <c r="N50" s="90">
        <v>2</v>
      </c>
      <c r="O50" s="72">
        <v>8</v>
      </c>
      <c r="P50" s="71">
        <v>2</v>
      </c>
      <c r="Q50" s="71">
        <v>6</v>
      </c>
      <c r="R50" s="71">
        <v>8</v>
      </c>
      <c r="S50" s="71">
        <v>1</v>
      </c>
      <c r="T50" s="71">
        <v>8</v>
      </c>
      <c r="U50" s="71">
        <v>3</v>
      </c>
      <c r="V50" s="71">
        <v>1</v>
      </c>
      <c r="W50" s="71">
        <v>2</v>
      </c>
      <c r="X50" s="71">
        <v>5</v>
      </c>
      <c r="Y50" s="71">
        <v>6</v>
      </c>
      <c r="Z50" s="532" t="s">
        <v>482</v>
      </c>
      <c r="AA50" s="71">
        <v>3</v>
      </c>
      <c r="AB50" s="90">
        <v>5</v>
      </c>
      <c r="AC50" s="71">
        <v>56</v>
      </c>
      <c r="AD50" s="90">
        <v>54</v>
      </c>
      <c r="AE50" s="90">
        <v>2</v>
      </c>
      <c r="AF50" s="316">
        <v>12</v>
      </c>
    </row>
    <row r="51" spans="1:32" s="67" customFormat="1" ht="3.75" customHeight="1">
      <c r="A51" s="313"/>
      <c r="B51" s="312"/>
      <c r="C51" s="312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5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264"/>
    </row>
    <row r="52" spans="1:32" s="67" customFormat="1" ht="12.75" customHeight="1">
      <c r="A52" s="78"/>
      <c r="B52" s="899" t="s">
        <v>572</v>
      </c>
      <c r="C52" s="531" t="s">
        <v>568</v>
      </c>
      <c r="D52" s="71">
        <v>924</v>
      </c>
      <c r="E52" s="71">
        <v>556</v>
      </c>
      <c r="F52" s="532" t="s">
        <v>482</v>
      </c>
      <c r="G52" s="90">
        <v>1</v>
      </c>
      <c r="H52" s="532" t="s">
        <v>482</v>
      </c>
      <c r="I52" s="90">
        <v>6</v>
      </c>
      <c r="J52" s="90">
        <v>2</v>
      </c>
      <c r="K52" s="90">
        <v>6</v>
      </c>
      <c r="L52" s="90">
        <v>9</v>
      </c>
      <c r="M52" s="90">
        <v>2</v>
      </c>
      <c r="N52" s="90">
        <v>12</v>
      </c>
      <c r="O52" s="72">
        <v>44</v>
      </c>
      <c r="P52" s="71">
        <v>11</v>
      </c>
      <c r="Q52" s="71">
        <v>39</v>
      </c>
      <c r="R52" s="71">
        <v>74</v>
      </c>
      <c r="S52" s="71">
        <v>10</v>
      </c>
      <c r="T52" s="71">
        <v>62</v>
      </c>
      <c r="U52" s="71">
        <v>29</v>
      </c>
      <c r="V52" s="71">
        <v>8</v>
      </c>
      <c r="W52" s="71">
        <v>5</v>
      </c>
      <c r="X52" s="71">
        <v>137</v>
      </c>
      <c r="Y52" s="71">
        <v>49</v>
      </c>
      <c r="Z52" s="532" t="s">
        <v>482</v>
      </c>
      <c r="AA52" s="71">
        <v>38</v>
      </c>
      <c r="AB52" s="71">
        <v>12</v>
      </c>
      <c r="AC52" s="71">
        <v>257</v>
      </c>
      <c r="AD52" s="71">
        <v>245</v>
      </c>
      <c r="AE52" s="71">
        <v>14</v>
      </c>
      <c r="AF52" s="73">
        <v>109</v>
      </c>
    </row>
    <row r="53" spans="1:32" s="67" customFormat="1" ht="12.75" customHeight="1">
      <c r="A53" s="78"/>
      <c r="B53" s="900"/>
      <c r="C53" s="531" t="s">
        <v>569</v>
      </c>
      <c r="D53" s="71">
        <v>759</v>
      </c>
      <c r="E53" s="71">
        <v>449</v>
      </c>
      <c r="F53" s="532" t="s">
        <v>482</v>
      </c>
      <c r="G53" s="90">
        <v>1</v>
      </c>
      <c r="H53" s="532" t="s">
        <v>482</v>
      </c>
      <c r="I53" s="90">
        <v>5</v>
      </c>
      <c r="J53" s="90">
        <v>1</v>
      </c>
      <c r="K53" s="90">
        <v>5</v>
      </c>
      <c r="L53" s="90">
        <v>8</v>
      </c>
      <c r="M53" s="90">
        <v>2</v>
      </c>
      <c r="N53" s="90">
        <v>8</v>
      </c>
      <c r="O53" s="72">
        <v>34</v>
      </c>
      <c r="P53" s="71">
        <v>8</v>
      </c>
      <c r="Q53" s="71">
        <v>30</v>
      </c>
      <c r="R53" s="71">
        <v>58</v>
      </c>
      <c r="S53" s="71">
        <v>7</v>
      </c>
      <c r="T53" s="71">
        <v>48</v>
      </c>
      <c r="U53" s="71">
        <v>22</v>
      </c>
      <c r="V53" s="71">
        <v>4</v>
      </c>
      <c r="W53" s="71">
        <v>2</v>
      </c>
      <c r="X53" s="71">
        <v>124</v>
      </c>
      <c r="Y53" s="71">
        <v>40</v>
      </c>
      <c r="Z53" s="532" t="s">
        <v>482</v>
      </c>
      <c r="AA53" s="71">
        <v>32</v>
      </c>
      <c r="AB53" s="71">
        <v>10</v>
      </c>
      <c r="AC53" s="71">
        <v>225</v>
      </c>
      <c r="AD53" s="71">
        <v>220</v>
      </c>
      <c r="AE53" s="71">
        <v>5</v>
      </c>
      <c r="AF53" s="73">
        <v>85</v>
      </c>
    </row>
    <row r="54" spans="1:32" s="67" customFormat="1" ht="12.75" customHeight="1">
      <c r="A54" s="78"/>
      <c r="B54" s="900"/>
      <c r="C54" s="531" t="s">
        <v>570</v>
      </c>
      <c r="D54" s="71">
        <v>165</v>
      </c>
      <c r="E54" s="71">
        <v>107</v>
      </c>
      <c r="F54" s="532" t="s">
        <v>482</v>
      </c>
      <c r="G54" s="532" t="s">
        <v>482</v>
      </c>
      <c r="H54" s="532" t="s">
        <v>482</v>
      </c>
      <c r="I54" s="90">
        <v>1</v>
      </c>
      <c r="J54" s="90">
        <v>1</v>
      </c>
      <c r="K54" s="90">
        <v>1</v>
      </c>
      <c r="L54" s="90">
        <v>1</v>
      </c>
      <c r="M54" s="532" t="s">
        <v>482</v>
      </c>
      <c r="N54" s="90">
        <v>4</v>
      </c>
      <c r="O54" s="72">
        <v>10</v>
      </c>
      <c r="P54" s="71">
        <v>3</v>
      </c>
      <c r="Q54" s="71">
        <v>9</v>
      </c>
      <c r="R54" s="71">
        <v>16</v>
      </c>
      <c r="S54" s="71">
        <v>3</v>
      </c>
      <c r="T54" s="71">
        <v>14</v>
      </c>
      <c r="U54" s="71">
        <v>7</v>
      </c>
      <c r="V54" s="71">
        <v>4</v>
      </c>
      <c r="W54" s="71">
        <v>3</v>
      </c>
      <c r="X54" s="71">
        <v>13</v>
      </c>
      <c r="Y54" s="71">
        <v>9</v>
      </c>
      <c r="Z54" s="532" t="s">
        <v>482</v>
      </c>
      <c r="AA54" s="71">
        <v>6</v>
      </c>
      <c r="AB54" s="90">
        <v>2</v>
      </c>
      <c r="AC54" s="71">
        <v>32</v>
      </c>
      <c r="AD54" s="90">
        <v>25</v>
      </c>
      <c r="AE54" s="90">
        <v>9</v>
      </c>
      <c r="AF54" s="316">
        <v>24</v>
      </c>
    </row>
    <row r="55" spans="1:32" s="67" customFormat="1" ht="3" customHeight="1" thickBot="1">
      <c r="A55" s="265"/>
      <c r="B55" s="266"/>
      <c r="C55" s="266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267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64"/>
    </row>
  </sheetData>
  <mergeCells count="37">
    <mergeCell ref="A12:A14"/>
    <mergeCell ref="B5:B6"/>
    <mergeCell ref="A48:A50"/>
    <mergeCell ref="A36:A38"/>
    <mergeCell ref="A24:A26"/>
    <mergeCell ref="B32:B34"/>
    <mergeCell ref="B36:B38"/>
    <mergeCell ref="B40:B42"/>
    <mergeCell ref="B44:B46"/>
    <mergeCell ref="B48:B50"/>
    <mergeCell ref="B52:B54"/>
    <mergeCell ref="AC4:AE4"/>
    <mergeCell ref="U5:W5"/>
    <mergeCell ref="AA5:AA6"/>
    <mergeCell ref="AB5:AB6"/>
    <mergeCell ref="AC5:AC6"/>
    <mergeCell ref="AD5:AD6"/>
    <mergeCell ref="AE5:AE6"/>
    <mergeCell ref="B20:B22"/>
    <mergeCell ref="B24:B26"/>
    <mergeCell ref="B28:B30"/>
    <mergeCell ref="B8:B10"/>
    <mergeCell ref="B12:B14"/>
    <mergeCell ref="B16:B18"/>
    <mergeCell ref="A2:H2"/>
    <mergeCell ref="O5:Q5"/>
    <mergeCell ref="E5:E6"/>
    <mergeCell ref="E4:H4"/>
    <mergeCell ref="I4:Q4"/>
    <mergeCell ref="A5:A6"/>
    <mergeCell ref="C5:C6"/>
    <mergeCell ref="D4:D6"/>
    <mergeCell ref="AA2:AF2"/>
    <mergeCell ref="R4:Z4"/>
    <mergeCell ref="I2:Q2"/>
    <mergeCell ref="R2:Z2"/>
    <mergeCell ref="AF4:AF6"/>
  </mergeCells>
  <printOptions/>
  <pageMargins left="1.1811023622047245" right="1.1811023622047245" top="1.5748031496062993" bottom="1.5748031496062993" header="0.5118110236220472" footer="0.9055118110236221"/>
  <pageSetup firstPageNumber="9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67"/>
  <sheetViews>
    <sheetView showGridLines="0" zoomScale="120" zoomScaleNormal="120" workbookViewId="0" topLeftCell="A4">
      <selection activeCell="A1" sqref="A1"/>
    </sheetView>
  </sheetViews>
  <sheetFormatPr defaultColWidth="9.00390625" defaultRowHeight="21.75" customHeight="1"/>
  <cols>
    <col min="1" max="1" width="12.625" style="3" customWidth="1"/>
    <col min="2" max="2" width="5.125" style="3" customWidth="1"/>
    <col min="3" max="3" width="21.625" style="3" customWidth="1"/>
    <col min="4" max="4" width="7.625" style="5" customWidth="1"/>
    <col min="5" max="5" width="6.625" style="5" customWidth="1"/>
    <col min="6" max="8" width="7.125" style="5" customWidth="1"/>
    <col min="9" max="15" width="8.25390625" style="5" customWidth="1"/>
    <col min="16" max="26" width="8.25390625" style="20" customWidth="1"/>
    <col min="27" max="30" width="11.125" style="20" customWidth="1"/>
    <col min="31" max="31" width="14.625" style="20" customWidth="1"/>
    <col min="32" max="32" width="14.625" style="302" customWidth="1"/>
    <col min="33" max="16384" width="10.625" style="1" customWidth="1"/>
  </cols>
  <sheetData>
    <row r="1" spans="1:32" s="44" customFormat="1" ht="18" customHeight="1">
      <c r="A1" s="60" t="s">
        <v>470</v>
      </c>
      <c r="B1" s="54"/>
      <c r="C1" s="5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21" t="s">
        <v>183</v>
      </c>
      <c r="R1" s="60" t="s">
        <v>470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21" t="s">
        <v>183</v>
      </c>
    </row>
    <row r="2" spans="1:35" s="112" customFormat="1" ht="19.5" customHeight="1">
      <c r="A2" s="747" t="s">
        <v>210</v>
      </c>
      <c r="B2" s="748"/>
      <c r="C2" s="748"/>
      <c r="D2" s="748"/>
      <c r="E2" s="748"/>
      <c r="F2" s="748"/>
      <c r="G2" s="748"/>
      <c r="H2" s="748"/>
      <c r="I2" s="748" t="s">
        <v>211</v>
      </c>
      <c r="J2" s="748"/>
      <c r="K2" s="748"/>
      <c r="L2" s="748"/>
      <c r="M2" s="748"/>
      <c r="N2" s="748"/>
      <c r="O2" s="748"/>
      <c r="P2" s="748"/>
      <c r="Q2" s="748"/>
      <c r="R2" s="747" t="s">
        <v>210</v>
      </c>
      <c r="S2" s="748"/>
      <c r="T2" s="748"/>
      <c r="U2" s="748"/>
      <c r="V2" s="748"/>
      <c r="W2" s="748"/>
      <c r="X2" s="748"/>
      <c r="Y2" s="748"/>
      <c r="Z2" s="748"/>
      <c r="AA2" s="748" t="s">
        <v>211</v>
      </c>
      <c r="AB2" s="748"/>
      <c r="AC2" s="748"/>
      <c r="AD2" s="748"/>
      <c r="AE2" s="748"/>
      <c r="AF2" s="748"/>
      <c r="AG2" s="55"/>
      <c r="AH2" s="55"/>
      <c r="AI2" s="55"/>
    </row>
    <row r="3" spans="1:32" s="67" customFormat="1" ht="15" customHeight="1" thickBot="1">
      <c r="A3" s="63"/>
      <c r="B3" s="63"/>
      <c r="C3" s="63"/>
      <c r="D3" s="64"/>
      <c r="E3" s="64"/>
      <c r="F3" s="64"/>
      <c r="G3" s="64"/>
      <c r="H3" s="65" t="s">
        <v>471</v>
      </c>
      <c r="I3" s="64"/>
      <c r="J3" s="64"/>
      <c r="K3" s="64"/>
      <c r="L3" s="64"/>
      <c r="M3" s="64"/>
      <c r="N3" s="64"/>
      <c r="O3" s="64"/>
      <c r="P3" s="64"/>
      <c r="Q3" s="85" t="s">
        <v>184</v>
      </c>
      <c r="R3" s="64"/>
      <c r="S3" s="64"/>
      <c r="T3" s="64"/>
      <c r="U3" s="64"/>
      <c r="V3" s="64"/>
      <c r="W3" s="64"/>
      <c r="X3" s="64"/>
      <c r="Y3" s="64"/>
      <c r="Z3" s="65" t="s">
        <v>471</v>
      </c>
      <c r="AA3" s="64"/>
      <c r="AB3" s="64"/>
      <c r="AC3" s="64"/>
      <c r="AD3" s="64"/>
      <c r="AE3" s="64"/>
      <c r="AF3" s="85" t="s">
        <v>184</v>
      </c>
    </row>
    <row r="4" spans="1:32" s="67" customFormat="1" ht="15.75" customHeight="1">
      <c r="A4" s="177"/>
      <c r="B4" s="303"/>
      <c r="C4" s="303"/>
      <c r="D4" s="902" t="s">
        <v>186</v>
      </c>
      <c r="E4" s="749" t="s">
        <v>187</v>
      </c>
      <c r="F4" s="744"/>
      <c r="G4" s="744"/>
      <c r="H4" s="744"/>
      <c r="I4" s="707" t="s">
        <v>188</v>
      </c>
      <c r="J4" s="744"/>
      <c r="K4" s="744"/>
      <c r="L4" s="744"/>
      <c r="M4" s="744"/>
      <c r="N4" s="744"/>
      <c r="O4" s="744"/>
      <c r="P4" s="744"/>
      <c r="Q4" s="744"/>
      <c r="R4" s="744" t="s">
        <v>189</v>
      </c>
      <c r="S4" s="744"/>
      <c r="T4" s="744"/>
      <c r="U4" s="744"/>
      <c r="V4" s="744"/>
      <c r="W4" s="744"/>
      <c r="X4" s="744"/>
      <c r="Y4" s="744"/>
      <c r="Z4" s="744"/>
      <c r="AA4" s="68"/>
      <c r="AB4" s="304"/>
      <c r="AC4" s="749" t="s">
        <v>197</v>
      </c>
      <c r="AD4" s="744"/>
      <c r="AE4" s="745"/>
      <c r="AF4" s="895" t="s">
        <v>360</v>
      </c>
    </row>
    <row r="5" spans="1:32" s="67" customFormat="1" ht="24" customHeight="1">
      <c r="A5" s="687" t="s">
        <v>198</v>
      </c>
      <c r="B5" s="896" t="s">
        <v>190</v>
      </c>
      <c r="C5" s="897" t="s">
        <v>191</v>
      </c>
      <c r="D5" s="903"/>
      <c r="E5" s="839" t="s">
        <v>359</v>
      </c>
      <c r="F5" s="561" t="s">
        <v>199</v>
      </c>
      <c r="G5" s="315"/>
      <c r="H5" s="305"/>
      <c r="I5" s="562" t="s">
        <v>200</v>
      </c>
      <c r="J5" s="306"/>
      <c r="K5" s="307"/>
      <c r="L5" s="561" t="s">
        <v>201</v>
      </c>
      <c r="M5" s="306"/>
      <c r="N5" s="307"/>
      <c r="O5" s="841" t="s">
        <v>202</v>
      </c>
      <c r="P5" s="894"/>
      <c r="Q5" s="842"/>
      <c r="R5" s="562" t="s">
        <v>203</v>
      </c>
      <c r="S5" s="69"/>
      <c r="T5" s="260"/>
      <c r="U5" s="841" t="s">
        <v>204</v>
      </c>
      <c r="V5" s="738"/>
      <c r="W5" s="739"/>
      <c r="X5" s="561" t="s">
        <v>205</v>
      </c>
      <c r="Y5" s="315"/>
      <c r="Z5" s="305"/>
      <c r="AA5" s="901" t="s">
        <v>192</v>
      </c>
      <c r="AB5" s="839" t="s">
        <v>193</v>
      </c>
      <c r="AC5" s="839" t="s">
        <v>194</v>
      </c>
      <c r="AD5" s="839" t="s">
        <v>195</v>
      </c>
      <c r="AE5" s="839" t="s">
        <v>196</v>
      </c>
      <c r="AF5" s="825"/>
    </row>
    <row r="6" spans="1:32" s="67" customFormat="1" ht="15.75" customHeight="1">
      <c r="A6" s="832"/>
      <c r="B6" s="694"/>
      <c r="C6" s="898"/>
      <c r="D6" s="903"/>
      <c r="E6" s="840"/>
      <c r="F6" s="386" t="s">
        <v>466</v>
      </c>
      <c r="G6" s="386" t="s">
        <v>554</v>
      </c>
      <c r="H6" s="386" t="s">
        <v>555</v>
      </c>
      <c r="I6" s="387" t="s">
        <v>466</v>
      </c>
      <c r="J6" s="386" t="s">
        <v>554</v>
      </c>
      <c r="K6" s="386" t="s">
        <v>555</v>
      </c>
      <c r="L6" s="386" t="s">
        <v>466</v>
      </c>
      <c r="M6" s="386" t="s">
        <v>554</v>
      </c>
      <c r="N6" s="386" t="s">
        <v>555</v>
      </c>
      <c r="O6" s="386" t="s">
        <v>466</v>
      </c>
      <c r="P6" s="386" t="s">
        <v>554</v>
      </c>
      <c r="Q6" s="386" t="s">
        <v>555</v>
      </c>
      <c r="R6" s="387" t="s">
        <v>466</v>
      </c>
      <c r="S6" s="386" t="s">
        <v>554</v>
      </c>
      <c r="T6" s="386" t="s">
        <v>555</v>
      </c>
      <c r="U6" s="386" t="s">
        <v>466</v>
      </c>
      <c r="V6" s="386" t="s">
        <v>554</v>
      </c>
      <c r="W6" s="386" t="s">
        <v>555</v>
      </c>
      <c r="X6" s="386" t="s">
        <v>466</v>
      </c>
      <c r="Y6" s="386" t="s">
        <v>554</v>
      </c>
      <c r="Z6" s="386" t="s">
        <v>555</v>
      </c>
      <c r="AA6" s="694"/>
      <c r="AB6" s="718"/>
      <c r="AC6" s="718"/>
      <c r="AD6" s="718"/>
      <c r="AE6" s="718"/>
      <c r="AF6" s="825"/>
    </row>
    <row r="7" spans="1:32" s="67" customFormat="1" ht="16.5" customHeight="1" thickBot="1">
      <c r="A7" s="183"/>
      <c r="B7" s="308" t="s">
        <v>467</v>
      </c>
      <c r="C7" s="106" t="s">
        <v>556</v>
      </c>
      <c r="D7" s="309" t="s">
        <v>557</v>
      </c>
      <c r="E7" s="309" t="s">
        <v>558</v>
      </c>
      <c r="F7" s="104" t="s">
        <v>559</v>
      </c>
      <c r="G7" s="104" t="s">
        <v>560</v>
      </c>
      <c r="H7" s="310" t="s">
        <v>561</v>
      </c>
      <c r="I7" s="104" t="s">
        <v>559</v>
      </c>
      <c r="J7" s="104" t="s">
        <v>560</v>
      </c>
      <c r="K7" s="310" t="s">
        <v>561</v>
      </c>
      <c r="L7" s="104" t="s">
        <v>559</v>
      </c>
      <c r="M7" s="104" t="s">
        <v>560</v>
      </c>
      <c r="N7" s="310" t="s">
        <v>561</v>
      </c>
      <c r="O7" s="103" t="s">
        <v>559</v>
      </c>
      <c r="P7" s="104" t="s">
        <v>560</v>
      </c>
      <c r="Q7" s="310" t="s">
        <v>561</v>
      </c>
      <c r="R7" s="104" t="s">
        <v>559</v>
      </c>
      <c r="S7" s="104" t="s">
        <v>560</v>
      </c>
      <c r="T7" s="310" t="s">
        <v>561</v>
      </c>
      <c r="U7" s="104" t="s">
        <v>559</v>
      </c>
      <c r="V7" s="104" t="s">
        <v>560</v>
      </c>
      <c r="W7" s="310" t="s">
        <v>561</v>
      </c>
      <c r="X7" s="104" t="s">
        <v>559</v>
      </c>
      <c r="Y7" s="104" t="s">
        <v>560</v>
      </c>
      <c r="Z7" s="310" t="s">
        <v>561</v>
      </c>
      <c r="AA7" s="262" t="s">
        <v>562</v>
      </c>
      <c r="AB7" s="309" t="s">
        <v>563</v>
      </c>
      <c r="AC7" s="309" t="s">
        <v>558</v>
      </c>
      <c r="AD7" s="309" t="s">
        <v>564</v>
      </c>
      <c r="AE7" s="309" t="s">
        <v>565</v>
      </c>
      <c r="AF7" s="311" t="s">
        <v>566</v>
      </c>
    </row>
    <row r="8" spans="1:32" s="67" customFormat="1" ht="10.5" customHeight="1">
      <c r="A8" s="78"/>
      <c r="B8" s="899" t="s">
        <v>567</v>
      </c>
      <c r="C8" s="531" t="s">
        <v>568</v>
      </c>
      <c r="D8" s="71">
        <v>3163</v>
      </c>
      <c r="E8" s="71">
        <v>2001</v>
      </c>
      <c r="F8" s="532" t="s">
        <v>482</v>
      </c>
      <c r="G8" s="532" t="s">
        <v>482</v>
      </c>
      <c r="H8" s="532" t="s">
        <v>482</v>
      </c>
      <c r="I8" s="71">
        <v>8</v>
      </c>
      <c r="J8" s="71">
        <v>1</v>
      </c>
      <c r="K8" s="71">
        <v>5</v>
      </c>
      <c r="L8" s="71">
        <v>10</v>
      </c>
      <c r="M8" s="71">
        <v>8</v>
      </c>
      <c r="N8" s="71">
        <v>18</v>
      </c>
      <c r="O8" s="72">
        <v>90</v>
      </c>
      <c r="P8" s="71">
        <v>24</v>
      </c>
      <c r="Q8" s="71">
        <v>102</v>
      </c>
      <c r="R8" s="90">
        <v>136</v>
      </c>
      <c r="S8" s="90">
        <v>36</v>
      </c>
      <c r="T8" s="90">
        <v>168</v>
      </c>
      <c r="U8" s="90">
        <v>515</v>
      </c>
      <c r="V8" s="90">
        <v>92</v>
      </c>
      <c r="W8" s="90">
        <v>84</v>
      </c>
      <c r="X8" s="90">
        <v>516</v>
      </c>
      <c r="Y8" s="90">
        <v>85</v>
      </c>
      <c r="Z8" s="532" t="s">
        <v>482</v>
      </c>
      <c r="AA8" s="71">
        <v>33</v>
      </c>
      <c r="AB8" s="71">
        <v>70</v>
      </c>
      <c r="AC8" s="71">
        <v>732</v>
      </c>
      <c r="AD8" s="71">
        <v>698</v>
      </c>
      <c r="AE8" s="71">
        <v>34</v>
      </c>
      <c r="AF8" s="73">
        <v>430</v>
      </c>
    </row>
    <row r="9" spans="1:32" s="67" customFormat="1" ht="10.5" customHeight="1">
      <c r="A9" s="78"/>
      <c r="B9" s="900"/>
      <c r="C9" s="531" t="s">
        <v>569</v>
      </c>
      <c r="D9" s="71">
        <v>2538</v>
      </c>
      <c r="E9" s="71">
        <v>1645</v>
      </c>
      <c r="F9" s="532" t="s">
        <v>482</v>
      </c>
      <c r="G9" s="532" t="s">
        <v>482</v>
      </c>
      <c r="H9" s="532" t="s">
        <v>482</v>
      </c>
      <c r="I9" s="71">
        <v>8</v>
      </c>
      <c r="J9" s="71">
        <v>1</v>
      </c>
      <c r="K9" s="71">
        <v>5</v>
      </c>
      <c r="L9" s="71">
        <v>10</v>
      </c>
      <c r="M9" s="71">
        <v>8</v>
      </c>
      <c r="N9" s="71">
        <v>16</v>
      </c>
      <c r="O9" s="72">
        <v>79</v>
      </c>
      <c r="P9" s="71">
        <v>22</v>
      </c>
      <c r="Q9" s="71">
        <v>93</v>
      </c>
      <c r="R9" s="90">
        <v>117</v>
      </c>
      <c r="S9" s="90">
        <v>28</v>
      </c>
      <c r="T9" s="90">
        <v>126</v>
      </c>
      <c r="U9" s="90">
        <v>405</v>
      </c>
      <c r="V9" s="90">
        <v>79</v>
      </c>
      <c r="W9" s="90">
        <v>72</v>
      </c>
      <c r="X9" s="90">
        <v>442</v>
      </c>
      <c r="Y9" s="90">
        <v>61</v>
      </c>
      <c r="Z9" s="532" t="s">
        <v>482</v>
      </c>
      <c r="AA9" s="71">
        <v>24</v>
      </c>
      <c r="AB9" s="71">
        <v>49</v>
      </c>
      <c r="AC9" s="71">
        <v>547</v>
      </c>
      <c r="AD9" s="71">
        <v>533</v>
      </c>
      <c r="AE9" s="71">
        <v>14</v>
      </c>
      <c r="AF9" s="73">
        <v>346</v>
      </c>
    </row>
    <row r="10" spans="1:32" s="67" customFormat="1" ht="10.5" customHeight="1">
      <c r="A10" s="78"/>
      <c r="B10" s="900"/>
      <c r="C10" s="531" t="s">
        <v>570</v>
      </c>
      <c r="D10" s="71">
        <v>625</v>
      </c>
      <c r="E10" s="71">
        <v>356</v>
      </c>
      <c r="F10" s="532" t="s">
        <v>482</v>
      </c>
      <c r="G10" s="532" t="s">
        <v>482</v>
      </c>
      <c r="H10" s="532" t="s">
        <v>482</v>
      </c>
      <c r="I10" s="532" t="s">
        <v>482</v>
      </c>
      <c r="J10" s="532" t="s">
        <v>482</v>
      </c>
      <c r="K10" s="532" t="s">
        <v>482</v>
      </c>
      <c r="L10" s="532" t="s">
        <v>482</v>
      </c>
      <c r="M10" s="532" t="s">
        <v>482</v>
      </c>
      <c r="N10" s="71">
        <v>2</v>
      </c>
      <c r="O10" s="72">
        <v>11</v>
      </c>
      <c r="P10" s="71">
        <v>2</v>
      </c>
      <c r="Q10" s="71">
        <v>9</v>
      </c>
      <c r="R10" s="90">
        <v>19</v>
      </c>
      <c r="S10" s="90">
        <v>8</v>
      </c>
      <c r="T10" s="90">
        <v>42</v>
      </c>
      <c r="U10" s="71">
        <v>110</v>
      </c>
      <c r="V10" s="71">
        <v>13</v>
      </c>
      <c r="W10" s="90">
        <v>12</v>
      </c>
      <c r="X10" s="90">
        <v>74</v>
      </c>
      <c r="Y10" s="90">
        <v>24</v>
      </c>
      <c r="Z10" s="532" t="s">
        <v>482</v>
      </c>
      <c r="AA10" s="71">
        <v>9</v>
      </c>
      <c r="AB10" s="71">
        <v>21</v>
      </c>
      <c r="AC10" s="71">
        <v>185</v>
      </c>
      <c r="AD10" s="71">
        <v>165</v>
      </c>
      <c r="AE10" s="71">
        <v>20</v>
      </c>
      <c r="AF10" s="73">
        <v>84</v>
      </c>
    </row>
    <row r="11" spans="1:32" s="67" customFormat="1" ht="3" customHeight="1">
      <c r="A11" s="170"/>
      <c r="B11" s="312"/>
      <c r="C11" s="312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3"/>
    </row>
    <row r="12" spans="1:32" s="67" customFormat="1" ht="10.5" customHeight="1">
      <c r="A12" s="844" t="s">
        <v>355</v>
      </c>
      <c r="B12" s="899" t="s">
        <v>571</v>
      </c>
      <c r="C12" s="531" t="s">
        <v>568</v>
      </c>
      <c r="D12" s="71">
        <v>1612</v>
      </c>
      <c r="E12" s="71">
        <v>1067</v>
      </c>
      <c r="F12" s="532" t="s">
        <v>482</v>
      </c>
      <c r="G12" s="532" t="s">
        <v>482</v>
      </c>
      <c r="H12" s="532" t="s">
        <v>482</v>
      </c>
      <c r="I12" s="71">
        <v>8</v>
      </c>
      <c r="J12" s="71">
        <v>1</v>
      </c>
      <c r="K12" s="71">
        <v>2</v>
      </c>
      <c r="L12" s="71">
        <v>10</v>
      </c>
      <c r="M12" s="71">
        <v>8</v>
      </c>
      <c r="N12" s="71">
        <v>11</v>
      </c>
      <c r="O12" s="72">
        <v>44</v>
      </c>
      <c r="P12" s="71">
        <v>18</v>
      </c>
      <c r="Q12" s="71">
        <v>56</v>
      </c>
      <c r="R12" s="90">
        <v>71</v>
      </c>
      <c r="S12" s="90">
        <v>22</v>
      </c>
      <c r="T12" s="90">
        <v>75</v>
      </c>
      <c r="U12" s="90">
        <v>261</v>
      </c>
      <c r="V12" s="90">
        <v>65</v>
      </c>
      <c r="W12" s="90">
        <v>45</v>
      </c>
      <c r="X12" s="90">
        <v>269</v>
      </c>
      <c r="Y12" s="90">
        <v>53</v>
      </c>
      <c r="Z12" s="532" t="s">
        <v>482</v>
      </c>
      <c r="AA12" s="71">
        <v>10</v>
      </c>
      <c r="AB12" s="71">
        <v>38</v>
      </c>
      <c r="AC12" s="71">
        <v>351</v>
      </c>
      <c r="AD12" s="71">
        <v>333</v>
      </c>
      <c r="AE12" s="71">
        <v>18</v>
      </c>
      <c r="AF12" s="73">
        <v>194</v>
      </c>
    </row>
    <row r="13" spans="1:32" s="67" customFormat="1" ht="10.5" customHeight="1">
      <c r="A13" s="845"/>
      <c r="B13" s="900"/>
      <c r="C13" s="531" t="s">
        <v>569</v>
      </c>
      <c r="D13" s="71">
        <v>1326</v>
      </c>
      <c r="E13" s="71">
        <v>896</v>
      </c>
      <c r="F13" s="532" t="s">
        <v>482</v>
      </c>
      <c r="G13" s="532" t="s">
        <v>482</v>
      </c>
      <c r="H13" s="532" t="s">
        <v>482</v>
      </c>
      <c r="I13" s="71">
        <v>8</v>
      </c>
      <c r="J13" s="71">
        <v>1</v>
      </c>
      <c r="K13" s="71">
        <v>2</v>
      </c>
      <c r="L13" s="71">
        <v>10</v>
      </c>
      <c r="M13" s="71">
        <v>8</v>
      </c>
      <c r="N13" s="71">
        <v>9</v>
      </c>
      <c r="O13" s="72">
        <v>41</v>
      </c>
      <c r="P13" s="71">
        <v>17</v>
      </c>
      <c r="Q13" s="71">
        <v>53</v>
      </c>
      <c r="R13" s="90">
        <v>62</v>
      </c>
      <c r="S13" s="90">
        <v>18</v>
      </c>
      <c r="T13" s="90">
        <v>55</v>
      </c>
      <c r="U13" s="90">
        <v>213</v>
      </c>
      <c r="V13" s="90">
        <v>59</v>
      </c>
      <c r="W13" s="90">
        <v>42</v>
      </c>
      <c r="X13" s="90">
        <v>221</v>
      </c>
      <c r="Y13" s="90">
        <v>41</v>
      </c>
      <c r="Z13" s="532" t="s">
        <v>482</v>
      </c>
      <c r="AA13" s="71">
        <v>4</v>
      </c>
      <c r="AB13" s="71">
        <v>32</v>
      </c>
      <c r="AC13" s="71">
        <v>269</v>
      </c>
      <c r="AD13" s="71">
        <v>262</v>
      </c>
      <c r="AE13" s="71">
        <v>7</v>
      </c>
      <c r="AF13" s="73">
        <v>161</v>
      </c>
    </row>
    <row r="14" spans="1:32" s="67" customFormat="1" ht="10.5" customHeight="1">
      <c r="A14" s="845"/>
      <c r="B14" s="900"/>
      <c r="C14" s="531" t="s">
        <v>570</v>
      </c>
      <c r="D14" s="71">
        <v>286</v>
      </c>
      <c r="E14" s="71">
        <v>171</v>
      </c>
      <c r="F14" s="532" t="s">
        <v>482</v>
      </c>
      <c r="G14" s="532" t="s">
        <v>482</v>
      </c>
      <c r="H14" s="532" t="s">
        <v>482</v>
      </c>
      <c r="I14" s="532" t="s">
        <v>482</v>
      </c>
      <c r="J14" s="532" t="s">
        <v>482</v>
      </c>
      <c r="K14" s="532" t="s">
        <v>482</v>
      </c>
      <c r="L14" s="532" t="s">
        <v>482</v>
      </c>
      <c r="M14" s="532" t="s">
        <v>482</v>
      </c>
      <c r="N14" s="71">
        <v>2</v>
      </c>
      <c r="O14" s="72">
        <v>3</v>
      </c>
      <c r="P14" s="71">
        <v>1</v>
      </c>
      <c r="Q14" s="71">
        <v>3</v>
      </c>
      <c r="R14" s="90">
        <v>9</v>
      </c>
      <c r="S14" s="90">
        <v>4</v>
      </c>
      <c r="T14" s="90">
        <v>20</v>
      </c>
      <c r="U14" s="90">
        <v>48</v>
      </c>
      <c r="V14" s="90">
        <v>6</v>
      </c>
      <c r="W14" s="90">
        <v>3</v>
      </c>
      <c r="X14" s="90">
        <v>48</v>
      </c>
      <c r="Y14" s="90">
        <v>12</v>
      </c>
      <c r="Z14" s="532" t="s">
        <v>482</v>
      </c>
      <c r="AA14" s="71">
        <v>6</v>
      </c>
      <c r="AB14" s="71">
        <v>6</v>
      </c>
      <c r="AC14" s="71">
        <v>82</v>
      </c>
      <c r="AD14" s="71">
        <v>71</v>
      </c>
      <c r="AE14" s="71">
        <v>11</v>
      </c>
      <c r="AF14" s="73">
        <v>33</v>
      </c>
    </row>
    <row r="15" spans="1:32" s="67" customFormat="1" ht="3" customHeight="1">
      <c r="A15" s="170"/>
      <c r="B15" s="312"/>
      <c r="C15" s="312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5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264"/>
    </row>
    <row r="16" spans="1:32" s="67" customFormat="1" ht="10.5" customHeight="1">
      <c r="A16" s="78"/>
      <c r="B16" s="899" t="s">
        <v>572</v>
      </c>
      <c r="C16" s="531" t="s">
        <v>568</v>
      </c>
      <c r="D16" s="71">
        <v>1551</v>
      </c>
      <c r="E16" s="71">
        <v>934</v>
      </c>
      <c r="F16" s="532" t="s">
        <v>482</v>
      </c>
      <c r="G16" s="532" t="s">
        <v>482</v>
      </c>
      <c r="H16" s="532" t="s">
        <v>482</v>
      </c>
      <c r="I16" s="532" t="s">
        <v>482</v>
      </c>
      <c r="J16" s="532" t="s">
        <v>482</v>
      </c>
      <c r="K16" s="90">
        <v>3</v>
      </c>
      <c r="L16" s="532" t="s">
        <v>482</v>
      </c>
      <c r="M16" s="532" t="s">
        <v>482</v>
      </c>
      <c r="N16" s="90">
        <v>7</v>
      </c>
      <c r="O16" s="72">
        <v>46</v>
      </c>
      <c r="P16" s="71">
        <v>6</v>
      </c>
      <c r="Q16" s="71">
        <v>46</v>
      </c>
      <c r="R16" s="90">
        <v>65</v>
      </c>
      <c r="S16" s="90">
        <v>14</v>
      </c>
      <c r="T16" s="90">
        <v>93</v>
      </c>
      <c r="U16" s="90">
        <v>254</v>
      </c>
      <c r="V16" s="90">
        <v>27</v>
      </c>
      <c r="W16" s="90">
        <v>39</v>
      </c>
      <c r="X16" s="90">
        <v>247</v>
      </c>
      <c r="Y16" s="90">
        <v>32</v>
      </c>
      <c r="Z16" s="532" t="s">
        <v>482</v>
      </c>
      <c r="AA16" s="71">
        <v>23</v>
      </c>
      <c r="AB16" s="71">
        <v>32</v>
      </c>
      <c r="AC16" s="71">
        <v>381</v>
      </c>
      <c r="AD16" s="71">
        <v>365</v>
      </c>
      <c r="AE16" s="71">
        <v>16</v>
      </c>
      <c r="AF16" s="73">
        <v>236</v>
      </c>
    </row>
    <row r="17" spans="1:32" s="67" customFormat="1" ht="10.5" customHeight="1">
      <c r="A17" s="78"/>
      <c r="B17" s="900"/>
      <c r="C17" s="531" t="s">
        <v>569</v>
      </c>
      <c r="D17" s="71">
        <v>1212</v>
      </c>
      <c r="E17" s="71">
        <v>749</v>
      </c>
      <c r="F17" s="532" t="s">
        <v>482</v>
      </c>
      <c r="G17" s="532" t="s">
        <v>482</v>
      </c>
      <c r="H17" s="532" t="s">
        <v>482</v>
      </c>
      <c r="I17" s="532" t="s">
        <v>482</v>
      </c>
      <c r="J17" s="532" t="s">
        <v>482</v>
      </c>
      <c r="K17" s="90">
        <v>3</v>
      </c>
      <c r="L17" s="532" t="s">
        <v>482</v>
      </c>
      <c r="M17" s="532" t="s">
        <v>482</v>
      </c>
      <c r="N17" s="90">
        <v>7</v>
      </c>
      <c r="O17" s="72">
        <v>38</v>
      </c>
      <c r="P17" s="71">
        <v>5</v>
      </c>
      <c r="Q17" s="71">
        <v>40</v>
      </c>
      <c r="R17" s="90">
        <v>55</v>
      </c>
      <c r="S17" s="90">
        <v>10</v>
      </c>
      <c r="T17" s="90">
        <v>71</v>
      </c>
      <c r="U17" s="90">
        <v>192</v>
      </c>
      <c r="V17" s="90">
        <v>20</v>
      </c>
      <c r="W17" s="90">
        <v>30</v>
      </c>
      <c r="X17" s="90">
        <v>221</v>
      </c>
      <c r="Y17" s="90">
        <v>20</v>
      </c>
      <c r="Z17" s="532" t="s">
        <v>482</v>
      </c>
      <c r="AA17" s="71">
        <v>20</v>
      </c>
      <c r="AB17" s="71">
        <v>17</v>
      </c>
      <c r="AC17" s="71">
        <v>278</v>
      </c>
      <c r="AD17" s="71">
        <v>271</v>
      </c>
      <c r="AE17" s="71">
        <v>7</v>
      </c>
      <c r="AF17" s="73">
        <v>185</v>
      </c>
    </row>
    <row r="18" spans="1:32" s="67" customFormat="1" ht="10.5" customHeight="1">
      <c r="A18" s="78"/>
      <c r="B18" s="900"/>
      <c r="C18" s="531" t="s">
        <v>570</v>
      </c>
      <c r="D18" s="71">
        <v>339</v>
      </c>
      <c r="E18" s="71">
        <v>185</v>
      </c>
      <c r="F18" s="532" t="s">
        <v>482</v>
      </c>
      <c r="G18" s="532" t="s">
        <v>482</v>
      </c>
      <c r="H18" s="532" t="s">
        <v>482</v>
      </c>
      <c r="I18" s="532" t="s">
        <v>482</v>
      </c>
      <c r="J18" s="532" t="s">
        <v>482</v>
      </c>
      <c r="K18" s="532" t="s">
        <v>482</v>
      </c>
      <c r="L18" s="532" t="s">
        <v>482</v>
      </c>
      <c r="M18" s="532" t="s">
        <v>482</v>
      </c>
      <c r="N18" s="532" t="s">
        <v>482</v>
      </c>
      <c r="O18" s="72">
        <v>8</v>
      </c>
      <c r="P18" s="71">
        <v>1</v>
      </c>
      <c r="Q18" s="71">
        <v>6</v>
      </c>
      <c r="R18" s="90">
        <v>10</v>
      </c>
      <c r="S18" s="90">
        <v>4</v>
      </c>
      <c r="T18" s="90">
        <v>22</v>
      </c>
      <c r="U18" s="90">
        <v>62</v>
      </c>
      <c r="V18" s="90">
        <v>7</v>
      </c>
      <c r="W18" s="90">
        <v>9</v>
      </c>
      <c r="X18" s="90">
        <v>26</v>
      </c>
      <c r="Y18" s="90">
        <v>12</v>
      </c>
      <c r="Z18" s="532" t="s">
        <v>482</v>
      </c>
      <c r="AA18" s="71">
        <v>3</v>
      </c>
      <c r="AB18" s="71">
        <v>15</v>
      </c>
      <c r="AC18" s="71">
        <v>103</v>
      </c>
      <c r="AD18" s="71">
        <v>94</v>
      </c>
      <c r="AE18" s="71">
        <v>9</v>
      </c>
      <c r="AF18" s="73">
        <v>51</v>
      </c>
    </row>
    <row r="19" spans="1:32" s="67" customFormat="1" ht="4.5" customHeight="1">
      <c r="A19" s="170"/>
      <c r="B19" s="312"/>
      <c r="C19" s="312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3"/>
    </row>
    <row r="20" spans="1:32" s="67" customFormat="1" ht="10.5" customHeight="1">
      <c r="A20" s="78"/>
      <c r="B20" s="899" t="s">
        <v>567</v>
      </c>
      <c r="C20" s="531" t="s">
        <v>568</v>
      </c>
      <c r="D20" s="71">
        <v>1904</v>
      </c>
      <c r="E20" s="71">
        <v>1723</v>
      </c>
      <c r="F20" s="90">
        <v>4</v>
      </c>
      <c r="G20" s="532" t="s">
        <v>482</v>
      </c>
      <c r="H20" s="90">
        <v>8</v>
      </c>
      <c r="I20" s="71">
        <v>13</v>
      </c>
      <c r="J20" s="71">
        <v>7</v>
      </c>
      <c r="K20" s="71">
        <v>16</v>
      </c>
      <c r="L20" s="71">
        <v>34</v>
      </c>
      <c r="M20" s="71">
        <v>11</v>
      </c>
      <c r="N20" s="71">
        <v>32</v>
      </c>
      <c r="O20" s="72">
        <v>107</v>
      </c>
      <c r="P20" s="71">
        <v>49</v>
      </c>
      <c r="Q20" s="71">
        <v>52</v>
      </c>
      <c r="R20" s="90">
        <v>118</v>
      </c>
      <c r="S20" s="90">
        <v>36</v>
      </c>
      <c r="T20" s="90">
        <v>64</v>
      </c>
      <c r="U20" s="90">
        <v>212</v>
      </c>
      <c r="V20" s="90">
        <v>124</v>
      </c>
      <c r="W20" s="90">
        <v>182</v>
      </c>
      <c r="X20" s="90">
        <v>256</v>
      </c>
      <c r="Y20" s="90">
        <v>137</v>
      </c>
      <c r="Z20" s="532" t="s">
        <v>482</v>
      </c>
      <c r="AA20" s="71">
        <v>105</v>
      </c>
      <c r="AB20" s="71">
        <v>156</v>
      </c>
      <c r="AC20" s="71">
        <v>106</v>
      </c>
      <c r="AD20" s="71">
        <v>77</v>
      </c>
      <c r="AE20" s="71">
        <v>29</v>
      </c>
      <c r="AF20" s="73">
        <v>75</v>
      </c>
    </row>
    <row r="21" spans="1:32" s="67" customFormat="1" ht="10.5" customHeight="1">
      <c r="A21" s="78"/>
      <c r="B21" s="900"/>
      <c r="C21" s="531" t="s">
        <v>569</v>
      </c>
      <c r="D21" s="71">
        <v>1048</v>
      </c>
      <c r="E21" s="71">
        <v>956</v>
      </c>
      <c r="F21" s="90">
        <v>2</v>
      </c>
      <c r="G21" s="532" t="s">
        <v>482</v>
      </c>
      <c r="H21" s="90">
        <v>4</v>
      </c>
      <c r="I21" s="71">
        <v>8</v>
      </c>
      <c r="J21" s="71">
        <v>4</v>
      </c>
      <c r="K21" s="71">
        <v>10</v>
      </c>
      <c r="L21" s="71">
        <v>16</v>
      </c>
      <c r="M21" s="71">
        <v>6</v>
      </c>
      <c r="N21" s="71">
        <v>14</v>
      </c>
      <c r="O21" s="72">
        <v>64</v>
      </c>
      <c r="P21" s="71">
        <v>26</v>
      </c>
      <c r="Q21" s="71">
        <v>29</v>
      </c>
      <c r="R21" s="90">
        <v>71</v>
      </c>
      <c r="S21" s="90">
        <v>19</v>
      </c>
      <c r="T21" s="90">
        <v>34</v>
      </c>
      <c r="U21" s="90">
        <v>112</v>
      </c>
      <c r="V21" s="90">
        <v>76</v>
      </c>
      <c r="W21" s="90">
        <v>98</v>
      </c>
      <c r="X21" s="90">
        <v>146</v>
      </c>
      <c r="Y21" s="90">
        <v>81</v>
      </c>
      <c r="Z21" s="532" t="s">
        <v>482</v>
      </c>
      <c r="AA21" s="71">
        <v>51</v>
      </c>
      <c r="AB21" s="71">
        <v>85</v>
      </c>
      <c r="AC21" s="71">
        <v>52</v>
      </c>
      <c r="AD21" s="71">
        <v>37</v>
      </c>
      <c r="AE21" s="71">
        <v>15</v>
      </c>
      <c r="AF21" s="73">
        <v>40</v>
      </c>
    </row>
    <row r="22" spans="1:32" s="67" customFormat="1" ht="10.5" customHeight="1">
      <c r="A22" s="78"/>
      <c r="B22" s="900"/>
      <c r="C22" s="531" t="s">
        <v>570</v>
      </c>
      <c r="D22" s="71">
        <v>856</v>
      </c>
      <c r="E22" s="71">
        <v>767</v>
      </c>
      <c r="F22" s="90">
        <v>2</v>
      </c>
      <c r="G22" s="532" t="s">
        <v>482</v>
      </c>
      <c r="H22" s="90">
        <v>4</v>
      </c>
      <c r="I22" s="71">
        <v>5</v>
      </c>
      <c r="J22" s="71">
        <v>3</v>
      </c>
      <c r="K22" s="71">
        <v>6</v>
      </c>
      <c r="L22" s="71">
        <v>18</v>
      </c>
      <c r="M22" s="71">
        <v>5</v>
      </c>
      <c r="N22" s="71">
        <v>18</v>
      </c>
      <c r="O22" s="72">
        <v>43</v>
      </c>
      <c r="P22" s="71">
        <v>23</v>
      </c>
      <c r="Q22" s="71">
        <v>23</v>
      </c>
      <c r="R22" s="90">
        <v>47</v>
      </c>
      <c r="S22" s="90">
        <v>17</v>
      </c>
      <c r="T22" s="90">
        <v>30</v>
      </c>
      <c r="U22" s="90">
        <v>100</v>
      </c>
      <c r="V22" s="90">
        <v>48</v>
      </c>
      <c r="W22" s="90">
        <v>84</v>
      </c>
      <c r="X22" s="90">
        <v>110</v>
      </c>
      <c r="Y22" s="90">
        <v>56</v>
      </c>
      <c r="Z22" s="532" t="s">
        <v>482</v>
      </c>
      <c r="AA22" s="71">
        <v>54</v>
      </c>
      <c r="AB22" s="71">
        <v>71</v>
      </c>
      <c r="AC22" s="71">
        <v>54</v>
      </c>
      <c r="AD22" s="71">
        <v>40</v>
      </c>
      <c r="AE22" s="71">
        <v>14</v>
      </c>
      <c r="AF22" s="73">
        <v>35</v>
      </c>
    </row>
    <row r="23" spans="1:32" s="67" customFormat="1" ht="3" customHeight="1">
      <c r="A23" s="170"/>
      <c r="B23" s="312"/>
      <c r="C23" s="31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3"/>
    </row>
    <row r="24" spans="1:32" s="67" customFormat="1" ht="10.5" customHeight="1">
      <c r="A24" s="844" t="s">
        <v>209</v>
      </c>
      <c r="B24" s="899" t="s">
        <v>571</v>
      </c>
      <c r="C24" s="531" t="s">
        <v>568</v>
      </c>
      <c r="D24" s="71">
        <v>890</v>
      </c>
      <c r="E24" s="71">
        <v>803</v>
      </c>
      <c r="F24" s="90">
        <v>1</v>
      </c>
      <c r="G24" s="532" t="s">
        <v>482</v>
      </c>
      <c r="H24" s="90">
        <v>3</v>
      </c>
      <c r="I24" s="71">
        <v>8</v>
      </c>
      <c r="J24" s="71">
        <v>3</v>
      </c>
      <c r="K24" s="71">
        <v>8</v>
      </c>
      <c r="L24" s="71">
        <v>11</v>
      </c>
      <c r="M24" s="71">
        <v>5</v>
      </c>
      <c r="N24" s="71">
        <v>12</v>
      </c>
      <c r="O24" s="72">
        <v>44</v>
      </c>
      <c r="P24" s="71">
        <v>19</v>
      </c>
      <c r="Q24" s="71">
        <v>20</v>
      </c>
      <c r="R24" s="90">
        <v>53</v>
      </c>
      <c r="S24" s="90">
        <v>20</v>
      </c>
      <c r="T24" s="90">
        <v>31</v>
      </c>
      <c r="U24" s="90">
        <v>101</v>
      </c>
      <c r="V24" s="90">
        <v>71</v>
      </c>
      <c r="W24" s="90">
        <v>77</v>
      </c>
      <c r="X24" s="90">
        <v>125</v>
      </c>
      <c r="Y24" s="90">
        <v>69</v>
      </c>
      <c r="Z24" s="532" t="s">
        <v>482</v>
      </c>
      <c r="AA24" s="71">
        <v>44</v>
      </c>
      <c r="AB24" s="71">
        <v>78</v>
      </c>
      <c r="AC24" s="71">
        <v>54</v>
      </c>
      <c r="AD24" s="71">
        <v>40</v>
      </c>
      <c r="AE24" s="71">
        <v>14</v>
      </c>
      <c r="AF24" s="73">
        <v>33</v>
      </c>
    </row>
    <row r="25" spans="1:32" s="67" customFormat="1" ht="10.5" customHeight="1">
      <c r="A25" s="845"/>
      <c r="B25" s="900"/>
      <c r="C25" s="531" t="s">
        <v>569</v>
      </c>
      <c r="D25" s="71">
        <v>556</v>
      </c>
      <c r="E25" s="71">
        <v>508</v>
      </c>
      <c r="F25" s="90">
        <v>1</v>
      </c>
      <c r="G25" s="532" t="s">
        <v>482</v>
      </c>
      <c r="H25" s="90">
        <v>2</v>
      </c>
      <c r="I25" s="71">
        <v>5</v>
      </c>
      <c r="J25" s="71">
        <v>2</v>
      </c>
      <c r="K25" s="71">
        <v>6</v>
      </c>
      <c r="L25" s="71">
        <v>6</v>
      </c>
      <c r="M25" s="71">
        <v>2</v>
      </c>
      <c r="N25" s="71">
        <v>5</v>
      </c>
      <c r="O25" s="72">
        <v>30</v>
      </c>
      <c r="P25" s="71">
        <v>13</v>
      </c>
      <c r="Q25" s="71">
        <v>11</v>
      </c>
      <c r="R25" s="90">
        <v>36</v>
      </c>
      <c r="S25" s="90">
        <v>12</v>
      </c>
      <c r="T25" s="90">
        <v>18</v>
      </c>
      <c r="U25" s="90">
        <v>60</v>
      </c>
      <c r="V25" s="90">
        <v>53</v>
      </c>
      <c r="W25" s="90">
        <v>42</v>
      </c>
      <c r="X25" s="90">
        <v>80</v>
      </c>
      <c r="Y25" s="90">
        <v>45</v>
      </c>
      <c r="Z25" s="532" t="s">
        <v>482</v>
      </c>
      <c r="AA25" s="71">
        <v>26</v>
      </c>
      <c r="AB25" s="71">
        <v>53</v>
      </c>
      <c r="AC25" s="71">
        <v>30</v>
      </c>
      <c r="AD25" s="71">
        <v>20</v>
      </c>
      <c r="AE25" s="71">
        <v>10</v>
      </c>
      <c r="AF25" s="73">
        <v>18</v>
      </c>
    </row>
    <row r="26" spans="1:32" s="67" customFormat="1" ht="10.5" customHeight="1">
      <c r="A26" s="845"/>
      <c r="B26" s="900"/>
      <c r="C26" s="531" t="s">
        <v>570</v>
      </c>
      <c r="D26" s="71">
        <v>334</v>
      </c>
      <c r="E26" s="71">
        <v>295</v>
      </c>
      <c r="F26" s="532" t="s">
        <v>482</v>
      </c>
      <c r="G26" s="532" t="s">
        <v>482</v>
      </c>
      <c r="H26" s="90">
        <v>1</v>
      </c>
      <c r="I26" s="71">
        <v>3</v>
      </c>
      <c r="J26" s="71">
        <v>1</v>
      </c>
      <c r="K26" s="71">
        <v>2</v>
      </c>
      <c r="L26" s="71">
        <v>5</v>
      </c>
      <c r="M26" s="71">
        <v>3</v>
      </c>
      <c r="N26" s="71">
        <v>7</v>
      </c>
      <c r="O26" s="72">
        <v>14</v>
      </c>
      <c r="P26" s="71">
        <v>6</v>
      </c>
      <c r="Q26" s="71">
        <v>9</v>
      </c>
      <c r="R26" s="90">
        <v>17</v>
      </c>
      <c r="S26" s="90">
        <v>8</v>
      </c>
      <c r="T26" s="90">
        <v>13</v>
      </c>
      <c r="U26" s="90">
        <v>41</v>
      </c>
      <c r="V26" s="90">
        <v>18</v>
      </c>
      <c r="W26" s="90">
        <v>35</v>
      </c>
      <c r="X26" s="90">
        <v>45</v>
      </c>
      <c r="Y26" s="90">
        <v>24</v>
      </c>
      <c r="Z26" s="532" t="s">
        <v>482</v>
      </c>
      <c r="AA26" s="71">
        <v>18</v>
      </c>
      <c r="AB26" s="71">
        <v>25</v>
      </c>
      <c r="AC26" s="71">
        <v>24</v>
      </c>
      <c r="AD26" s="71">
        <v>20</v>
      </c>
      <c r="AE26" s="71">
        <v>4</v>
      </c>
      <c r="AF26" s="73">
        <v>15</v>
      </c>
    </row>
    <row r="27" spans="1:32" s="67" customFormat="1" ht="3" customHeight="1">
      <c r="A27" s="313"/>
      <c r="B27" s="312"/>
      <c r="C27" s="312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5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264"/>
    </row>
    <row r="28" spans="1:32" s="67" customFormat="1" ht="10.5" customHeight="1">
      <c r="A28" s="78"/>
      <c r="B28" s="899" t="s">
        <v>572</v>
      </c>
      <c r="C28" s="531" t="s">
        <v>568</v>
      </c>
      <c r="D28" s="71">
        <v>1014</v>
      </c>
      <c r="E28" s="71">
        <v>920</v>
      </c>
      <c r="F28" s="90">
        <v>3</v>
      </c>
      <c r="G28" s="532" t="s">
        <v>482</v>
      </c>
      <c r="H28" s="90">
        <v>5</v>
      </c>
      <c r="I28" s="71">
        <v>5</v>
      </c>
      <c r="J28" s="90">
        <v>4</v>
      </c>
      <c r="K28" s="71">
        <v>8</v>
      </c>
      <c r="L28" s="71">
        <v>23</v>
      </c>
      <c r="M28" s="71">
        <v>6</v>
      </c>
      <c r="N28" s="71">
        <v>20</v>
      </c>
      <c r="O28" s="72">
        <v>63</v>
      </c>
      <c r="P28" s="71">
        <v>30</v>
      </c>
      <c r="Q28" s="71">
        <v>32</v>
      </c>
      <c r="R28" s="90">
        <v>65</v>
      </c>
      <c r="S28" s="90">
        <v>16</v>
      </c>
      <c r="T28" s="90">
        <v>33</v>
      </c>
      <c r="U28" s="90">
        <v>111</v>
      </c>
      <c r="V28" s="90">
        <v>53</v>
      </c>
      <c r="W28" s="90">
        <v>105</v>
      </c>
      <c r="X28" s="90">
        <v>131</v>
      </c>
      <c r="Y28" s="90">
        <v>68</v>
      </c>
      <c r="Z28" s="532" t="s">
        <v>482</v>
      </c>
      <c r="AA28" s="71">
        <v>61</v>
      </c>
      <c r="AB28" s="71">
        <v>78</v>
      </c>
      <c r="AC28" s="71">
        <v>52</v>
      </c>
      <c r="AD28" s="71">
        <v>37</v>
      </c>
      <c r="AE28" s="71">
        <v>15</v>
      </c>
      <c r="AF28" s="73">
        <v>42</v>
      </c>
    </row>
    <row r="29" spans="1:32" s="67" customFormat="1" ht="10.5" customHeight="1">
      <c r="A29" s="78"/>
      <c r="B29" s="900"/>
      <c r="C29" s="531" t="s">
        <v>569</v>
      </c>
      <c r="D29" s="71">
        <v>492</v>
      </c>
      <c r="E29" s="71">
        <v>448</v>
      </c>
      <c r="F29" s="90">
        <v>1</v>
      </c>
      <c r="G29" s="532" t="s">
        <v>482</v>
      </c>
      <c r="H29" s="90">
        <v>2</v>
      </c>
      <c r="I29" s="71">
        <v>3</v>
      </c>
      <c r="J29" s="90">
        <v>2</v>
      </c>
      <c r="K29" s="71">
        <v>4</v>
      </c>
      <c r="L29" s="71">
        <v>10</v>
      </c>
      <c r="M29" s="71">
        <v>4</v>
      </c>
      <c r="N29" s="71">
        <v>9</v>
      </c>
      <c r="O29" s="72">
        <v>34</v>
      </c>
      <c r="P29" s="71">
        <v>13</v>
      </c>
      <c r="Q29" s="71">
        <v>18</v>
      </c>
      <c r="R29" s="90">
        <v>35</v>
      </c>
      <c r="S29" s="90">
        <v>7</v>
      </c>
      <c r="T29" s="90">
        <v>16</v>
      </c>
      <c r="U29" s="90">
        <v>52</v>
      </c>
      <c r="V29" s="90">
        <v>23</v>
      </c>
      <c r="W29" s="90">
        <v>56</v>
      </c>
      <c r="X29" s="90">
        <v>66</v>
      </c>
      <c r="Y29" s="90">
        <v>36</v>
      </c>
      <c r="Z29" s="532" t="s">
        <v>482</v>
      </c>
      <c r="AA29" s="71">
        <v>25</v>
      </c>
      <c r="AB29" s="71">
        <v>32</v>
      </c>
      <c r="AC29" s="71">
        <v>22</v>
      </c>
      <c r="AD29" s="71">
        <v>17</v>
      </c>
      <c r="AE29" s="71">
        <v>5</v>
      </c>
      <c r="AF29" s="73">
        <v>22</v>
      </c>
    </row>
    <row r="30" spans="1:32" s="67" customFormat="1" ht="10.5" customHeight="1">
      <c r="A30" s="78"/>
      <c r="B30" s="900"/>
      <c r="C30" s="531" t="s">
        <v>570</v>
      </c>
      <c r="D30" s="71">
        <v>522</v>
      </c>
      <c r="E30" s="71">
        <v>472</v>
      </c>
      <c r="F30" s="90">
        <v>2</v>
      </c>
      <c r="G30" s="532" t="s">
        <v>482</v>
      </c>
      <c r="H30" s="90">
        <v>3</v>
      </c>
      <c r="I30" s="90">
        <v>2</v>
      </c>
      <c r="J30" s="90">
        <v>2</v>
      </c>
      <c r="K30" s="71">
        <v>4</v>
      </c>
      <c r="L30" s="71">
        <v>13</v>
      </c>
      <c r="M30" s="71">
        <v>2</v>
      </c>
      <c r="N30" s="71">
        <v>11</v>
      </c>
      <c r="O30" s="72">
        <v>29</v>
      </c>
      <c r="P30" s="71">
        <v>17</v>
      </c>
      <c r="Q30" s="71">
        <v>14</v>
      </c>
      <c r="R30" s="90">
        <v>30</v>
      </c>
      <c r="S30" s="90">
        <v>9</v>
      </c>
      <c r="T30" s="90">
        <v>17</v>
      </c>
      <c r="U30" s="90">
        <v>59</v>
      </c>
      <c r="V30" s="90">
        <v>30</v>
      </c>
      <c r="W30" s="90">
        <v>49</v>
      </c>
      <c r="X30" s="90">
        <v>65</v>
      </c>
      <c r="Y30" s="90">
        <v>32</v>
      </c>
      <c r="Z30" s="532" t="s">
        <v>482</v>
      </c>
      <c r="AA30" s="71">
        <v>36</v>
      </c>
      <c r="AB30" s="71">
        <v>46</v>
      </c>
      <c r="AC30" s="71">
        <v>30</v>
      </c>
      <c r="AD30" s="71">
        <v>20</v>
      </c>
      <c r="AE30" s="71">
        <v>10</v>
      </c>
      <c r="AF30" s="73">
        <v>20</v>
      </c>
    </row>
    <row r="31" spans="1:32" s="67" customFormat="1" ht="4.5" customHeight="1">
      <c r="A31" s="313"/>
      <c r="B31" s="312"/>
      <c r="C31" s="312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3"/>
    </row>
    <row r="32" spans="1:32" s="67" customFormat="1" ht="10.5" customHeight="1">
      <c r="A32" s="313"/>
      <c r="B32" s="899" t="s">
        <v>567</v>
      </c>
      <c r="C32" s="531" t="s">
        <v>568</v>
      </c>
      <c r="D32" s="71">
        <v>195</v>
      </c>
      <c r="E32" s="71">
        <v>132</v>
      </c>
      <c r="F32" s="532" t="s">
        <v>482</v>
      </c>
      <c r="G32" s="532" t="s">
        <v>482</v>
      </c>
      <c r="H32" s="532" t="s">
        <v>482</v>
      </c>
      <c r="I32" s="71">
        <v>1</v>
      </c>
      <c r="J32" s="532" t="s">
        <v>482</v>
      </c>
      <c r="K32" s="532" t="s">
        <v>482</v>
      </c>
      <c r="L32" s="71">
        <v>4</v>
      </c>
      <c r="M32" s="532" t="s">
        <v>482</v>
      </c>
      <c r="N32" s="71">
        <v>3</v>
      </c>
      <c r="O32" s="84">
        <v>7</v>
      </c>
      <c r="P32" s="90">
        <v>2</v>
      </c>
      <c r="Q32" s="90">
        <v>1</v>
      </c>
      <c r="R32" s="90">
        <v>15</v>
      </c>
      <c r="S32" s="90">
        <v>3</v>
      </c>
      <c r="T32" s="90">
        <v>4</v>
      </c>
      <c r="U32" s="90">
        <v>37</v>
      </c>
      <c r="V32" s="90">
        <v>5</v>
      </c>
      <c r="W32" s="90">
        <v>11</v>
      </c>
      <c r="X32" s="90">
        <v>30</v>
      </c>
      <c r="Y32" s="90">
        <v>6</v>
      </c>
      <c r="Z32" s="532" t="s">
        <v>482</v>
      </c>
      <c r="AA32" s="90">
        <v>1</v>
      </c>
      <c r="AB32" s="90">
        <v>2</v>
      </c>
      <c r="AC32" s="90">
        <v>42</v>
      </c>
      <c r="AD32" s="90">
        <v>27</v>
      </c>
      <c r="AE32" s="90">
        <v>15</v>
      </c>
      <c r="AF32" s="316">
        <v>21</v>
      </c>
    </row>
    <row r="33" spans="1:32" s="67" customFormat="1" ht="10.5" customHeight="1">
      <c r="A33" s="313"/>
      <c r="B33" s="900"/>
      <c r="C33" s="531" t="s">
        <v>569</v>
      </c>
      <c r="D33" s="71">
        <v>139</v>
      </c>
      <c r="E33" s="71">
        <v>90</v>
      </c>
      <c r="F33" s="532" t="s">
        <v>482</v>
      </c>
      <c r="G33" s="532" t="s">
        <v>482</v>
      </c>
      <c r="H33" s="532" t="s">
        <v>482</v>
      </c>
      <c r="I33" s="532" t="s">
        <v>482</v>
      </c>
      <c r="J33" s="532" t="s">
        <v>482</v>
      </c>
      <c r="K33" s="532" t="s">
        <v>482</v>
      </c>
      <c r="L33" s="71">
        <v>3</v>
      </c>
      <c r="M33" s="532" t="s">
        <v>482</v>
      </c>
      <c r="N33" s="71">
        <v>3</v>
      </c>
      <c r="O33" s="84">
        <v>5</v>
      </c>
      <c r="P33" s="90">
        <v>1</v>
      </c>
      <c r="Q33" s="532" t="s">
        <v>482</v>
      </c>
      <c r="R33" s="90">
        <v>10</v>
      </c>
      <c r="S33" s="90">
        <v>2</v>
      </c>
      <c r="T33" s="90">
        <v>4</v>
      </c>
      <c r="U33" s="90">
        <v>24</v>
      </c>
      <c r="V33" s="90">
        <v>3</v>
      </c>
      <c r="W33" s="90">
        <v>7</v>
      </c>
      <c r="X33" s="90">
        <v>21</v>
      </c>
      <c r="Y33" s="90">
        <v>5</v>
      </c>
      <c r="Z33" s="532" t="s">
        <v>482</v>
      </c>
      <c r="AA33" s="90">
        <v>1</v>
      </c>
      <c r="AB33" s="90">
        <v>1</v>
      </c>
      <c r="AC33" s="90">
        <v>33</v>
      </c>
      <c r="AD33" s="90">
        <v>21</v>
      </c>
      <c r="AE33" s="90">
        <v>12</v>
      </c>
      <c r="AF33" s="316">
        <v>16</v>
      </c>
    </row>
    <row r="34" spans="1:32" s="67" customFormat="1" ht="10.5" customHeight="1">
      <c r="A34" s="313"/>
      <c r="B34" s="900"/>
      <c r="C34" s="531" t="s">
        <v>570</v>
      </c>
      <c r="D34" s="71">
        <v>56</v>
      </c>
      <c r="E34" s="71">
        <v>42</v>
      </c>
      <c r="F34" s="532" t="s">
        <v>482</v>
      </c>
      <c r="G34" s="532" t="s">
        <v>482</v>
      </c>
      <c r="H34" s="532" t="s">
        <v>482</v>
      </c>
      <c r="I34" s="71">
        <v>1</v>
      </c>
      <c r="J34" s="532" t="s">
        <v>482</v>
      </c>
      <c r="K34" s="532" t="s">
        <v>482</v>
      </c>
      <c r="L34" s="71">
        <v>1</v>
      </c>
      <c r="M34" s="532" t="s">
        <v>482</v>
      </c>
      <c r="N34" s="532" t="s">
        <v>482</v>
      </c>
      <c r="O34" s="84">
        <v>2</v>
      </c>
      <c r="P34" s="90">
        <v>1</v>
      </c>
      <c r="Q34" s="90">
        <v>1</v>
      </c>
      <c r="R34" s="90">
        <v>5</v>
      </c>
      <c r="S34" s="90">
        <v>1</v>
      </c>
      <c r="T34" s="532" t="s">
        <v>482</v>
      </c>
      <c r="U34" s="90">
        <v>13</v>
      </c>
      <c r="V34" s="90">
        <v>2</v>
      </c>
      <c r="W34" s="90">
        <v>4</v>
      </c>
      <c r="X34" s="90">
        <v>9</v>
      </c>
      <c r="Y34" s="90">
        <v>1</v>
      </c>
      <c r="Z34" s="532" t="s">
        <v>482</v>
      </c>
      <c r="AA34" s="532" t="s">
        <v>482</v>
      </c>
      <c r="AB34" s="90">
        <v>1</v>
      </c>
      <c r="AC34" s="90">
        <v>9</v>
      </c>
      <c r="AD34" s="90">
        <v>6</v>
      </c>
      <c r="AE34" s="90">
        <v>3</v>
      </c>
      <c r="AF34" s="316">
        <v>5</v>
      </c>
    </row>
    <row r="35" spans="1:32" s="67" customFormat="1" ht="3" customHeight="1">
      <c r="A35" s="313"/>
      <c r="B35" s="312"/>
      <c r="C35" s="312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3"/>
    </row>
    <row r="36" spans="1:32" s="67" customFormat="1" ht="10.5" customHeight="1">
      <c r="A36" s="844" t="s">
        <v>356</v>
      </c>
      <c r="B36" s="899" t="s">
        <v>571</v>
      </c>
      <c r="C36" s="531" t="s">
        <v>568</v>
      </c>
      <c r="D36" s="71">
        <v>83</v>
      </c>
      <c r="E36" s="71">
        <v>51</v>
      </c>
      <c r="F36" s="532" t="s">
        <v>482</v>
      </c>
      <c r="G36" s="532" t="s">
        <v>482</v>
      </c>
      <c r="H36" s="532" t="s">
        <v>482</v>
      </c>
      <c r="I36" s="532" t="s">
        <v>482</v>
      </c>
      <c r="J36" s="532" t="s">
        <v>482</v>
      </c>
      <c r="K36" s="532" t="s">
        <v>482</v>
      </c>
      <c r="L36" s="71">
        <v>1</v>
      </c>
      <c r="M36" s="532" t="s">
        <v>482</v>
      </c>
      <c r="N36" s="532" t="s">
        <v>482</v>
      </c>
      <c r="O36" s="84">
        <v>2</v>
      </c>
      <c r="P36" s="90">
        <v>1</v>
      </c>
      <c r="Q36" s="532" t="s">
        <v>482</v>
      </c>
      <c r="R36" s="90">
        <v>6</v>
      </c>
      <c r="S36" s="532" t="s">
        <v>482</v>
      </c>
      <c r="T36" s="90">
        <v>3</v>
      </c>
      <c r="U36" s="90">
        <v>15</v>
      </c>
      <c r="V36" s="90">
        <v>2</v>
      </c>
      <c r="W36" s="90">
        <v>8</v>
      </c>
      <c r="X36" s="90">
        <v>10</v>
      </c>
      <c r="Y36" s="90">
        <v>1</v>
      </c>
      <c r="Z36" s="532" t="s">
        <v>482</v>
      </c>
      <c r="AA36" s="532" t="s">
        <v>482</v>
      </c>
      <c r="AB36" s="90">
        <v>2</v>
      </c>
      <c r="AC36" s="90">
        <v>24</v>
      </c>
      <c r="AD36" s="90">
        <v>14</v>
      </c>
      <c r="AE36" s="90">
        <v>10</v>
      </c>
      <c r="AF36" s="316">
        <v>8</v>
      </c>
    </row>
    <row r="37" spans="1:32" s="67" customFormat="1" ht="10.5" customHeight="1">
      <c r="A37" s="845"/>
      <c r="B37" s="900"/>
      <c r="C37" s="531" t="s">
        <v>569</v>
      </c>
      <c r="D37" s="71">
        <v>63</v>
      </c>
      <c r="E37" s="71">
        <v>39</v>
      </c>
      <c r="F37" s="532" t="s">
        <v>482</v>
      </c>
      <c r="G37" s="532" t="s">
        <v>482</v>
      </c>
      <c r="H37" s="532" t="s">
        <v>482</v>
      </c>
      <c r="I37" s="532" t="s">
        <v>482</v>
      </c>
      <c r="J37" s="532" t="s">
        <v>482</v>
      </c>
      <c r="K37" s="532" t="s">
        <v>482</v>
      </c>
      <c r="L37" s="71">
        <v>1</v>
      </c>
      <c r="M37" s="532" t="s">
        <v>482</v>
      </c>
      <c r="N37" s="532" t="s">
        <v>482</v>
      </c>
      <c r="O37" s="84">
        <v>2</v>
      </c>
      <c r="P37" s="532" t="s">
        <v>482</v>
      </c>
      <c r="Q37" s="532" t="s">
        <v>482</v>
      </c>
      <c r="R37" s="90">
        <v>5</v>
      </c>
      <c r="S37" s="532" t="s">
        <v>482</v>
      </c>
      <c r="T37" s="90">
        <v>3</v>
      </c>
      <c r="U37" s="90">
        <v>10</v>
      </c>
      <c r="V37" s="90">
        <v>2</v>
      </c>
      <c r="W37" s="90">
        <v>5</v>
      </c>
      <c r="X37" s="90">
        <v>9</v>
      </c>
      <c r="Y37" s="90">
        <v>1</v>
      </c>
      <c r="Z37" s="532" t="s">
        <v>482</v>
      </c>
      <c r="AA37" s="532" t="s">
        <v>482</v>
      </c>
      <c r="AB37" s="90">
        <v>1</v>
      </c>
      <c r="AC37" s="90">
        <v>18</v>
      </c>
      <c r="AD37" s="90">
        <v>10</v>
      </c>
      <c r="AE37" s="90">
        <v>8</v>
      </c>
      <c r="AF37" s="316">
        <v>6</v>
      </c>
    </row>
    <row r="38" spans="1:32" s="67" customFormat="1" ht="10.5" customHeight="1">
      <c r="A38" s="845"/>
      <c r="B38" s="900"/>
      <c r="C38" s="531" t="s">
        <v>570</v>
      </c>
      <c r="D38" s="71">
        <v>20</v>
      </c>
      <c r="E38" s="71">
        <v>12</v>
      </c>
      <c r="F38" s="532" t="s">
        <v>482</v>
      </c>
      <c r="G38" s="532" t="s">
        <v>482</v>
      </c>
      <c r="H38" s="532" t="s">
        <v>482</v>
      </c>
      <c r="I38" s="532" t="s">
        <v>482</v>
      </c>
      <c r="J38" s="532" t="s">
        <v>482</v>
      </c>
      <c r="K38" s="532" t="s">
        <v>482</v>
      </c>
      <c r="L38" s="532" t="s">
        <v>482</v>
      </c>
      <c r="M38" s="532" t="s">
        <v>482</v>
      </c>
      <c r="N38" s="532" t="s">
        <v>482</v>
      </c>
      <c r="O38" s="563" t="s">
        <v>482</v>
      </c>
      <c r="P38" s="90">
        <v>1</v>
      </c>
      <c r="Q38" s="532" t="s">
        <v>482</v>
      </c>
      <c r="R38" s="90">
        <v>1</v>
      </c>
      <c r="S38" s="532" t="s">
        <v>482</v>
      </c>
      <c r="T38" s="532" t="s">
        <v>482</v>
      </c>
      <c r="U38" s="90">
        <v>5</v>
      </c>
      <c r="V38" s="532" t="s">
        <v>482</v>
      </c>
      <c r="W38" s="90">
        <v>3</v>
      </c>
      <c r="X38" s="90">
        <v>1</v>
      </c>
      <c r="Y38" s="532" t="s">
        <v>482</v>
      </c>
      <c r="Z38" s="532" t="s">
        <v>482</v>
      </c>
      <c r="AA38" s="532" t="s">
        <v>482</v>
      </c>
      <c r="AB38" s="90">
        <v>1</v>
      </c>
      <c r="AC38" s="90">
        <v>6</v>
      </c>
      <c r="AD38" s="90">
        <v>4</v>
      </c>
      <c r="AE38" s="90">
        <v>2</v>
      </c>
      <c r="AF38" s="316">
        <v>2</v>
      </c>
    </row>
    <row r="39" spans="1:32" s="67" customFormat="1" ht="3" customHeight="1">
      <c r="A39" s="313"/>
      <c r="B39" s="312"/>
      <c r="C39" s="312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5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264"/>
    </row>
    <row r="40" spans="1:32" s="67" customFormat="1" ht="10.5" customHeight="1">
      <c r="A40" s="78"/>
      <c r="B40" s="899" t="s">
        <v>572</v>
      </c>
      <c r="C40" s="531" t="s">
        <v>568</v>
      </c>
      <c r="D40" s="71">
        <v>112</v>
      </c>
      <c r="E40" s="71">
        <v>81</v>
      </c>
      <c r="F40" s="532" t="s">
        <v>482</v>
      </c>
      <c r="G40" s="532" t="s">
        <v>482</v>
      </c>
      <c r="H40" s="532" t="s">
        <v>482</v>
      </c>
      <c r="I40" s="71">
        <v>1</v>
      </c>
      <c r="J40" s="532" t="s">
        <v>482</v>
      </c>
      <c r="K40" s="532" t="s">
        <v>482</v>
      </c>
      <c r="L40" s="71">
        <v>3</v>
      </c>
      <c r="M40" s="532" t="s">
        <v>482</v>
      </c>
      <c r="N40" s="71">
        <v>3</v>
      </c>
      <c r="O40" s="84">
        <v>5</v>
      </c>
      <c r="P40" s="90">
        <v>1</v>
      </c>
      <c r="Q40" s="90">
        <v>1</v>
      </c>
      <c r="R40" s="90">
        <v>9</v>
      </c>
      <c r="S40" s="90">
        <v>3</v>
      </c>
      <c r="T40" s="90">
        <v>1</v>
      </c>
      <c r="U40" s="90">
        <v>22</v>
      </c>
      <c r="V40" s="90">
        <v>3</v>
      </c>
      <c r="W40" s="90">
        <v>3</v>
      </c>
      <c r="X40" s="90">
        <v>20</v>
      </c>
      <c r="Y40" s="90">
        <v>5</v>
      </c>
      <c r="Z40" s="532" t="s">
        <v>482</v>
      </c>
      <c r="AA40" s="90">
        <v>1</v>
      </c>
      <c r="AB40" s="532" t="s">
        <v>482</v>
      </c>
      <c r="AC40" s="90">
        <v>18</v>
      </c>
      <c r="AD40" s="90">
        <v>13</v>
      </c>
      <c r="AE40" s="90">
        <v>5</v>
      </c>
      <c r="AF40" s="316">
        <v>13</v>
      </c>
    </row>
    <row r="41" spans="1:32" s="67" customFormat="1" ht="10.5" customHeight="1">
      <c r="A41" s="78"/>
      <c r="B41" s="900"/>
      <c r="C41" s="531" t="s">
        <v>569</v>
      </c>
      <c r="D41" s="71">
        <v>76</v>
      </c>
      <c r="E41" s="71">
        <v>51</v>
      </c>
      <c r="F41" s="532" t="s">
        <v>482</v>
      </c>
      <c r="G41" s="532" t="s">
        <v>482</v>
      </c>
      <c r="H41" s="532" t="s">
        <v>482</v>
      </c>
      <c r="I41" s="532" t="s">
        <v>482</v>
      </c>
      <c r="J41" s="532" t="s">
        <v>482</v>
      </c>
      <c r="K41" s="532" t="s">
        <v>482</v>
      </c>
      <c r="L41" s="71">
        <v>2</v>
      </c>
      <c r="M41" s="532" t="s">
        <v>482</v>
      </c>
      <c r="N41" s="71">
        <v>3</v>
      </c>
      <c r="O41" s="84">
        <v>3</v>
      </c>
      <c r="P41" s="90">
        <v>1</v>
      </c>
      <c r="Q41" s="532" t="s">
        <v>482</v>
      </c>
      <c r="R41" s="90">
        <v>5</v>
      </c>
      <c r="S41" s="90">
        <v>2</v>
      </c>
      <c r="T41" s="90">
        <v>1</v>
      </c>
      <c r="U41" s="90">
        <v>14</v>
      </c>
      <c r="V41" s="90">
        <v>1</v>
      </c>
      <c r="W41" s="90">
        <v>2</v>
      </c>
      <c r="X41" s="90">
        <v>12</v>
      </c>
      <c r="Y41" s="90">
        <v>4</v>
      </c>
      <c r="Z41" s="532" t="s">
        <v>482</v>
      </c>
      <c r="AA41" s="90">
        <v>1</v>
      </c>
      <c r="AB41" s="532" t="s">
        <v>482</v>
      </c>
      <c r="AC41" s="90">
        <v>15</v>
      </c>
      <c r="AD41" s="90">
        <v>11</v>
      </c>
      <c r="AE41" s="90">
        <v>4</v>
      </c>
      <c r="AF41" s="316">
        <v>10</v>
      </c>
    </row>
    <row r="42" spans="1:32" s="67" customFormat="1" ht="10.5" customHeight="1">
      <c r="A42" s="78"/>
      <c r="B42" s="900"/>
      <c r="C42" s="531" t="s">
        <v>570</v>
      </c>
      <c r="D42" s="71">
        <v>36</v>
      </c>
      <c r="E42" s="71">
        <v>30</v>
      </c>
      <c r="F42" s="532" t="s">
        <v>482</v>
      </c>
      <c r="G42" s="532" t="s">
        <v>482</v>
      </c>
      <c r="H42" s="532" t="s">
        <v>482</v>
      </c>
      <c r="I42" s="71">
        <v>1</v>
      </c>
      <c r="J42" s="532" t="s">
        <v>482</v>
      </c>
      <c r="K42" s="532" t="s">
        <v>482</v>
      </c>
      <c r="L42" s="71">
        <v>1</v>
      </c>
      <c r="M42" s="532" t="s">
        <v>482</v>
      </c>
      <c r="N42" s="532" t="s">
        <v>482</v>
      </c>
      <c r="O42" s="84">
        <v>2</v>
      </c>
      <c r="P42" s="532" t="s">
        <v>482</v>
      </c>
      <c r="Q42" s="90">
        <v>1</v>
      </c>
      <c r="R42" s="90">
        <v>4</v>
      </c>
      <c r="S42" s="90">
        <v>1</v>
      </c>
      <c r="T42" s="532" t="s">
        <v>482</v>
      </c>
      <c r="U42" s="90">
        <v>8</v>
      </c>
      <c r="V42" s="90">
        <v>2</v>
      </c>
      <c r="W42" s="90">
        <v>1</v>
      </c>
      <c r="X42" s="90">
        <v>8</v>
      </c>
      <c r="Y42" s="90">
        <v>1</v>
      </c>
      <c r="Z42" s="532" t="s">
        <v>482</v>
      </c>
      <c r="AA42" s="532" t="s">
        <v>482</v>
      </c>
      <c r="AB42" s="532" t="s">
        <v>482</v>
      </c>
      <c r="AC42" s="90">
        <v>3</v>
      </c>
      <c r="AD42" s="90">
        <v>2</v>
      </c>
      <c r="AE42" s="90">
        <v>1</v>
      </c>
      <c r="AF42" s="316">
        <v>3</v>
      </c>
    </row>
    <row r="43" spans="1:32" s="67" customFormat="1" ht="4.5" customHeight="1">
      <c r="A43" s="313"/>
      <c r="B43" s="312"/>
      <c r="C43" s="312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1"/>
      <c r="Q43" s="71"/>
      <c r="R43" s="71"/>
      <c r="S43" s="71"/>
      <c r="T43" s="314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3"/>
    </row>
    <row r="44" spans="1:32" s="67" customFormat="1" ht="10.5" customHeight="1">
      <c r="A44" s="313"/>
      <c r="B44" s="899" t="s">
        <v>567</v>
      </c>
      <c r="C44" s="531" t="s">
        <v>568</v>
      </c>
      <c r="D44" s="71">
        <v>457</v>
      </c>
      <c r="E44" s="71">
        <v>267</v>
      </c>
      <c r="F44" s="532" t="s">
        <v>482</v>
      </c>
      <c r="G44" s="532" t="s">
        <v>482</v>
      </c>
      <c r="H44" s="532" t="s">
        <v>482</v>
      </c>
      <c r="I44" s="532" t="s">
        <v>482</v>
      </c>
      <c r="J44" s="532" t="s">
        <v>482</v>
      </c>
      <c r="K44" s="532" t="s">
        <v>482</v>
      </c>
      <c r="L44" s="532" t="s">
        <v>482</v>
      </c>
      <c r="M44" s="532" t="s">
        <v>482</v>
      </c>
      <c r="N44" s="532" t="s">
        <v>482</v>
      </c>
      <c r="O44" s="84">
        <v>6</v>
      </c>
      <c r="P44" s="532" t="s">
        <v>482</v>
      </c>
      <c r="Q44" s="90">
        <v>3</v>
      </c>
      <c r="R44" s="90">
        <v>22</v>
      </c>
      <c r="S44" s="532" t="s">
        <v>482</v>
      </c>
      <c r="T44" s="90">
        <v>20</v>
      </c>
      <c r="U44" s="90">
        <v>40</v>
      </c>
      <c r="V44" s="532" t="s">
        <v>482</v>
      </c>
      <c r="W44" s="90">
        <v>21</v>
      </c>
      <c r="X44" s="90">
        <v>73</v>
      </c>
      <c r="Y44" s="532" t="s">
        <v>482</v>
      </c>
      <c r="Z44" s="532" t="s">
        <v>482</v>
      </c>
      <c r="AA44" s="90">
        <v>77</v>
      </c>
      <c r="AB44" s="90">
        <v>5</v>
      </c>
      <c r="AC44" s="90">
        <v>97</v>
      </c>
      <c r="AD44" s="90">
        <v>97</v>
      </c>
      <c r="AE44" s="532" t="s">
        <v>482</v>
      </c>
      <c r="AF44" s="316">
        <v>93</v>
      </c>
    </row>
    <row r="45" spans="1:32" s="67" customFormat="1" ht="10.5" customHeight="1">
      <c r="A45" s="313"/>
      <c r="B45" s="900"/>
      <c r="C45" s="531" t="s">
        <v>569</v>
      </c>
      <c r="D45" s="71">
        <v>183</v>
      </c>
      <c r="E45" s="71">
        <v>104</v>
      </c>
      <c r="F45" s="532" t="s">
        <v>482</v>
      </c>
      <c r="G45" s="532" t="s">
        <v>482</v>
      </c>
      <c r="H45" s="532" t="s">
        <v>482</v>
      </c>
      <c r="I45" s="532" t="s">
        <v>482</v>
      </c>
      <c r="J45" s="532" t="s">
        <v>482</v>
      </c>
      <c r="K45" s="532" t="s">
        <v>482</v>
      </c>
      <c r="L45" s="532" t="s">
        <v>482</v>
      </c>
      <c r="M45" s="532" t="s">
        <v>482</v>
      </c>
      <c r="N45" s="532" t="s">
        <v>482</v>
      </c>
      <c r="O45" s="563" t="s">
        <v>482</v>
      </c>
      <c r="P45" s="532" t="s">
        <v>482</v>
      </c>
      <c r="Q45" s="532" t="s">
        <v>482</v>
      </c>
      <c r="R45" s="90">
        <v>12</v>
      </c>
      <c r="S45" s="532" t="s">
        <v>482</v>
      </c>
      <c r="T45" s="90">
        <v>9</v>
      </c>
      <c r="U45" s="90">
        <v>17</v>
      </c>
      <c r="V45" s="532" t="s">
        <v>482</v>
      </c>
      <c r="W45" s="90">
        <v>12</v>
      </c>
      <c r="X45" s="90">
        <v>28</v>
      </c>
      <c r="Y45" s="532" t="s">
        <v>482</v>
      </c>
      <c r="Z45" s="532" t="s">
        <v>482</v>
      </c>
      <c r="AA45" s="90">
        <v>25</v>
      </c>
      <c r="AB45" s="90">
        <v>1</v>
      </c>
      <c r="AC45" s="90">
        <v>37</v>
      </c>
      <c r="AD45" s="90">
        <v>37</v>
      </c>
      <c r="AE45" s="532" t="s">
        <v>482</v>
      </c>
      <c r="AF45" s="316">
        <v>42</v>
      </c>
    </row>
    <row r="46" spans="1:32" s="67" customFormat="1" ht="10.5" customHeight="1">
      <c r="A46" s="313"/>
      <c r="B46" s="900"/>
      <c r="C46" s="531" t="s">
        <v>570</v>
      </c>
      <c r="D46" s="71">
        <v>274</v>
      </c>
      <c r="E46" s="71">
        <v>163</v>
      </c>
      <c r="F46" s="532" t="s">
        <v>482</v>
      </c>
      <c r="G46" s="532" t="s">
        <v>482</v>
      </c>
      <c r="H46" s="532" t="s">
        <v>482</v>
      </c>
      <c r="I46" s="532" t="s">
        <v>482</v>
      </c>
      <c r="J46" s="532" t="s">
        <v>482</v>
      </c>
      <c r="K46" s="532" t="s">
        <v>482</v>
      </c>
      <c r="L46" s="532" t="s">
        <v>482</v>
      </c>
      <c r="M46" s="532" t="s">
        <v>482</v>
      </c>
      <c r="N46" s="532" t="s">
        <v>482</v>
      </c>
      <c r="O46" s="84">
        <v>6</v>
      </c>
      <c r="P46" s="532" t="s">
        <v>482</v>
      </c>
      <c r="Q46" s="90">
        <v>3</v>
      </c>
      <c r="R46" s="90">
        <v>10</v>
      </c>
      <c r="S46" s="532" t="s">
        <v>482</v>
      </c>
      <c r="T46" s="90">
        <v>11</v>
      </c>
      <c r="U46" s="90">
        <v>23</v>
      </c>
      <c r="V46" s="532" t="s">
        <v>482</v>
      </c>
      <c r="W46" s="90">
        <v>9</v>
      </c>
      <c r="X46" s="90">
        <v>45</v>
      </c>
      <c r="Y46" s="532" t="s">
        <v>482</v>
      </c>
      <c r="Z46" s="532" t="s">
        <v>482</v>
      </c>
      <c r="AA46" s="90">
        <v>52</v>
      </c>
      <c r="AB46" s="90">
        <v>4</v>
      </c>
      <c r="AC46" s="90">
        <v>60</v>
      </c>
      <c r="AD46" s="90">
        <v>60</v>
      </c>
      <c r="AE46" s="532" t="s">
        <v>482</v>
      </c>
      <c r="AF46" s="316">
        <v>51</v>
      </c>
    </row>
    <row r="47" spans="1:32" s="67" customFormat="1" ht="3" customHeight="1">
      <c r="A47" s="313"/>
      <c r="B47" s="312"/>
      <c r="C47" s="312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1"/>
      <c r="Q47" s="71"/>
      <c r="R47" s="71"/>
      <c r="S47" s="71"/>
      <c r="T47" s="90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3"/>
    </row>
    <row r="48" spans="1:32" s="67" customFormat="1" ht="10.5" customHeight="1">
      <c r="A48" s="844" t="s">
        <v>357</v>
      </c>
      <c r="B48" s="899" t="s">
        <v>571</v>
      </c>
      <c r="C48" s="531" t="s">
        <v>568</v>
      </c>
      <c r="D48" s="71">
        <v>228</v>
      </c>
      <c r="E48" s="71">
        <v>123</v>
      </c>
      <c r="F48" s="532" t="s">
        <v>482</v>
      </c>
      <c r="G48" s="532" t="s">
        <v>482</v>
      </c>
      <c r="H48" s="532" t="s">
        <v>482</v>
      </c>
      <c r="I48" s="532" t="s">
        <v>482</v>
      </c>
      <c r="J48" s="532" t="s">
        <v>482</v>
      </c>
      <c r="K48" s="532" t="s">
        <v>482</v>
      </c>
      <c r="L48" s="532" t="s">
        <v>482</v>
      </c>
      <c r="M48" s="532" t="s">
        <v>482</v>
      </c>
      <c r="N48" s="532" t="s">
        <v>482</v>
      </c>
      <c r="O48" s="84">
        <v>1</v>
      </c>
      <c r="P48" s="532" t="s">
        <v>482</v>
      </c>
      <c r="Q48" s="90">
        <v>1</v>
      </c>
      <c r="R48" s="90">
        <v>7</v>
      </c>
      <c r="S48" s="532" t="s">
        <v>482</v>
      </c>
      <c r="T48" s="90">
        <v>5</v>
      </c>
      <c r="U48" s="90">
        <v>11</v>
      </c>
      <c r="V48" s="532" t="s">
        <v>482</v>
      </c>
      <c r="W48" s="90">
        <v>9</v>
      </c>
      <c r="X48" s="90">
        <v>39</v>
      </c>
      <c r="Y48" s="532" t="s">
        <v>482</v>
      </c>
      <c r="Z48" s="532" t="s">
        <v>482</v>
      </c>
      <c r="AA48" s="90">
        <v>48</v>
      </c>
      <c r="AB48" s="90">
        <v>2</v>
      </c>
      <c r="AC48" s="90">
        <v>57</v>
      </c>
      <c r="AD48" s="90">
        <v>57</v>
      </c>
      <c r="AE48" s="532" t="s">
        <v>482</v>
      </c>
      <c r="AF48" s="316">
        <v>48</v>
      </c>
    </row>
    <row r="49" spans="1:32" s="67" customFormat="1" ht="10.5" customHeight="1">
      <c r="A49" s="845"/>
      <c r="B49" s="900"/>
      <c r="C49" s="531" t="s">
        <v>569</v>
      </c>
      <c r="D49" s="71">
        <v>95</v>
      </c>
      <c r="E49" s="71">
        <v>51</v>
      </c>
      <c r="F49" s="532" t="s">
        <v>482</v>
      </c>
      <c r="G49" s="532" t="s">
        <v>482</v>
      </c>
      <c r="H49" s="532" t="s">
        <v>482</v>
      </c>
      <c r="I49" s="532" t="s">
        <v>482</v>
      </c>
      <c r="J49" s="532" t="s">
        <v>482</v>
      </c>
      <c r="K49" s="532" t="s">
        <v>482</v>
      </c>
      <c r="L49" s="532" t="s">
        <v>482</v>
      </c>
      <c r="M49" s="532" t="s">
        <v>482</v>
      </c>
      <c r="N49" s="532" t="s">
        <v>482</v>
      </c>
      <c r="O49" s="563" t="s">
        <v>482</v>
      </c>
      <c r="P49" s="532" t="s">
        <v>482</v>
      </c>
      <c r="Q49" s="532" t="s">
        <v>482</v>
      </c>
      <c r="R49" s="90">
        <v>4</v>
      </c>
      <c r="S49" s="532" t="s">
        <v>482</v>
      </c>
      <c r="T49" s="90">
        <v>2</v>
      </c>
      <c r="U49" s="90">
        <v>8</v>
      </c>
      <c r="V49" s="532" t="s">
        <v>482</v>
      </c>
      <c r="W49" s="90">
        <v>6</v>
      </c>
      <c r="X49" s="90">
        <v>20</v>
      </c>
      <c r="Y49" s="532" t="s">
        <v>482</v>
      </c>
      <c r="Z49" s="532" t="s">
        <v>482</v>
      </c>
      <c r="AA49" s="90">
        <v>10</v>
      </c>
      <c r="AB49" s="90">
        <v>1</v>
      </c>
      <c r="AC49" s="90">
        <v>20</v>
      </c>
      <c r="AD49" s="90">
        <v>20</v>
      </c>
      <c r="AE49" s="532" t="s">
        <v>482</v>
      </c>
      <c r="AF49" s="316">
        <v>24</v>
      </c>
    </row>
    <row r="50" spans="1:32" s="67" customFormat="1" ht="10.5" customHeight="1">
      <c r="A50" s="845"/>
      <c r="B50" s="900"/>
      <c r="C50" s="531" t="s">
        <v>570</v>
      </c>
      <c r="D50" s="71">
        <v>133</v>
      </c>
      <c r="E50" s="71">
        <v>72</v>
      </c>
      <c r="F50" s="532" t="s">
        <v>482</v>
      </c>
      <c r="G50" s="532" t="s">
        <v>482</v>
      </c>
      <c r="H50" s="532" t="s">
        <v>482</v>
      </c>
      <c r="I50" s="532" t="s">
        <v>482</v>
      </c>
      <c r="J50" s="532" t="s">
        <v>482</v>
      </c>
      <c r="K50" s="532" t="s">
        <v>482</v>
      </c>
      <c r="L50" s="532" t="s">
        <v>482</v>
      </c>
      <c r="M50" s="532" t="s">
        <v>482</v>
      </c>
      <c r="N50" s="532" t="s">
        <v>482</v>
      </c>
      <c r="O50" s="84">
        <v>1</v>
      </c>
      <c r="P50" s="532" t="s">
        <v>482</v>
      </c>
      <c r="Q50" s="90">
        <v>1</v>
      </c>
      <c r="R50" s="90">
        <v>3</v>
      </c>
      <c r="S50" s="532" t="s">
        <v>482</v>
      </c>
      <c r="T50" s="90">
        <v>3</v>
      </c>
      <c r="U50" s="90">
        <v>3</v>
      </c>
      <c r="V50" s="532" t="s">
        <v>482</v>
      </c>
      <c r="W50" s="90">
        <v>3</v>
      </c>
      <c r="X50" s="90">
        <v>19</v>
      </c>
      <c r="Y50" s="532" t="s">
        <v>482</v>
      </c>
      <c r="Z50" s="532" t="s">
        <v>482</v>
      </c>
      <c r="AA50" s="90">
        <v>38</v>
      </c>
      <c r="AB50" s="90">
        <v>1</v>
      </c>
      <c r="AC50" s="90">
        <v>37</v>
      </c>
      <c r="AD50" s="90">
        <v>37</v>
      </c>
      <c r="AE50" s="532" t="s">
        <v>482</v>
      </c>
      <c r="AF50" s="316">
        <v>24</v>
      </c>
    </row>
    <row r="51" spans="1:32" s="67" customFormat="1" ht="3" customHeight="1">
      <c r="A51" s="313"/>
      <c r="B51" s="312"/>
      <c r="C51" s="312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5"/>
      <c r="P51" s="91"/>
      <c r="Q51" s="91"/>
      <c r="R51" s="91"/>
      <c r="S51" s="91"/>
      <c r="T51" s="90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264"/>
    </row>
    <row r="52" spans="1:32" s="67" customFormat="1" ht="10.5" customHeight="1">
      <c r="A52" s="78"/>
      <c r="B52" s="899" t="s">
        <v>572</v>
      </c>
      <c r="C52" s="531" t="s">
        <v>568</v>
      </c>
      <c r="D52" s="71">
        <v>229</v>
      </c>
      <c r="E52" s="71">
        <v>144</v>
      </c>
      <c r="F52" s="532" t="s">
        <v>482</v>
      </c>
      <c r="G52" s="532" t="s">
        <v>482</v>
      </c>
      <c r="H52" s="532" t="s">
        <v>482</v>
      </c>
      <c r="I52" s="532" t="s">
        <v>482</v>
      </c>
      <c r="J52" s="532" t="s">
        <v>482</v>
      </c>
      <c r="K52" s="532" t="s">
        <v>482</v>
      </c>
      <c r="L52" s="532" t="s">
        <v>482</v>
      </c>
      <c r="M52" s="532" t="s">
        <v>482</v>
      </c>
      <c r="N52" s="532" t="s">
        <v>482</v>
      </c>
      <c r="O52" s="84">
        <v>5</v>
      </c>
      <c r="P52" s="532" t="s">
        <v>482</v>
      </c>
      <c r="Q52" s="90">
        <v>2</v>
      </c>
      <c r="R52" s="90">
        <v>15</v>
      </c>
      <c r="S52" s="532" t="s">
        <v>482</v>
      </c>
      <c r="T52" s="90">
        <v>15</v>
      </c>
      <c r="U52" s="90">
        <v>29</v>
      </c>
      <c r="V52" s="532" t="s">
        <v>482</v>
      </c>
      <c r="W52" s="90">
        <v>12</v>
      </c>
      <c r="X52" s="90">
        <v>34</v>
      </c>
      <c r="Y52" s="532" t="s">
        <v>482</v>
      </c>
      <c r="Z52" s="532" t="s">
        <v>482</v>
      </c>
      <c r="AA52" s="90">
        <v>29</v>
      </c>
      <c r="AB52" s="90">
        <v>3</v>
      </c>
      <c r="AC52" s="90">
        <v>40</v>
      </c>
      <c r="AD52" s="90">
        <v>40</v>
      </c>
      <c r="AE52" s="532" t="s">
        <v>482</v>
      </c>
      <c r="AF52" s="316">
        <v>45</v>
      </c>
    </row>
    <row r="53" spans="1:32" s="67" customFormat="1" ht="10.5" customHeight="1">
      <c r="A53" s="78"/>
      <c r="B53" s="900"/>
      <c r="C53" s="531" t="s">
        <v>569</v>
      </c>
      <c r="D53" s="71">
        <v>88</v>
      </c>
      <c r="E53" s="71">
        <v>53</v>
      </c>
      <c r="F53" s="532" t="s">
        <v>482</v>
      </c>
      <c r="G53" s="532" t="s">
        <v>482</v>
      </c>
      <c r="H53" s="532" t="s">
        <v>482</v>
      </c>
      <c r="I53" s="532" t="s">
        <v>482</v>
      </c>
      <c r="J53" s="532" t="s">
        <v>482</v>
      </c>
      <c r="K53" s="532" t="s">
        <v>482</v>
      </c>
      <c r="L53" s="532" t="s">
        <v>482</v>
      </c>
      <c r="M53" s="532" t="s">
        <v>482</v>
      </c>
      <c r="N53" s="532" t="s">
        <v>482</v>
      </c>
      <c r="O53" s="563" t="s">
        <v>482</v>
      </c>
      <c r="P53" s="532" t="s">
        <v>482</v>
      </c>
      <c r="Q53" s="532" t="s">
        <v>482</v>
      </c>
      <c r="R53" s="90">
        <v>8</v>
      </c>
      <c r="S53" s="532" t="s">
        <v>482</v>
      </c>
      <c r="T53" s="90">
        <v>7</v>
      </c>
      <c r="U53" s="90">
        <v>9</v>
      </c>
      <c r="V53" s="532" t="s">
        <v>482</v>
      </c>
      <c r="W53" s="90">
        <v>6</v>
      </c>
      <c r="X53" s="90">
        <v>8</v>
      </c>
      <c r="Y53" s="532" t="s">
        <v>482</v>
      </c>
      <c r="Z53" s="532" t="s">
        <v>482</v>
      </c>
      <c r="AA53" s="90">
        <v>15</v>
      </c>
      <c r="AB53" s="532" t="s">
        <v>482</v>
      </c>
      <c r="AC53" s="90">
        <v>17</v>
      </c>
      <c r="AD53" s="90">
        <v>17</v>
      </c>
      <c r="AE53" s="532" t="s">
        <v>482</v>
      </c>
      <c r="AF53" s="316">
        <v>18</v>
      </c>
    </row>
    <row r="54" spans="1:32" s="67" customFormat="1" ht="10.5" customHeight="1">
      <c r="A54" s="78"/>
      <c r="B54" s="900"/>
      <c r="C54" s="531" t="s">
        <v>570</v>
      </c>
      <c r="D54" s="71">
        <v>141</v>
      </c>
      <c r="E54" s="71">
        <v>91</v>
      </c>
      <c r="F54" s="532" t="s">
        <v>482</v>
      </c>
      <c r="G54" s="532" t="s">
        <v>482</v>
      </c>
      <c r="H54" s="532" t="s">
        <v>482</v>
      </c>
      <c r="I54" s="532" t="s">
        <v>482</v>
      </c>
      <c r="J54" s="532" t="s">
        <v>482</v>
      </c>
      <c r="K54" s="532" t="s">
        <v>482</v>
      </c>
      <c r="L54" s="532" t="s">
        <v>482</v>
      </c>
      <c r="M54" s="532" t="s">
        <v>482</v>
      </c>
      <c r="N54" s="532" t="s">
        <v>482</v>
      </c>
      <c r="O54" s="84">
        <v>5</v>
      </c>
      <c r="P54" s="532" t="s">
        <v>482</v>
      </c>
      <c r="Q54" s="90">
        <v>2</v>
      </c>
      <c r="R54" s="90">
        <v>7</v>
      </c>
      <c r="S54" s="532" t="s">
        <v>482</v>
      </c>
      <c r="T54" s="90">
        <v>8</v>
      </c>
      <c r="U54" s="90">
        <v>20</v>
      </c>
      <c r="V54" s="532" t="s">
        <v>482</v>
      </c>
      <c r="W54" s="90">
        <v>6</v>
      </c>
      <c r="X54" s="90">
        <v>26</v>
      </c>
      <c r="Y54" s="532" t="s">
        <v>482</v>
      </c>
      <c r="Z54" s="532" t="s">
        <v>482</v>
      </c>
      <c r="AA54" s="90">
        <v>14</v>
      </c>
      <c r="AB54" s="90">
        <v>3</v>
      </c>
      <c r="AC54" s="90">
        <v>23</v>
      </c>
      <c r="AD54" s="90">
        <v>23</v>
      </c>
      <c r="AE54" s="532" t="s">
        <v>482</v>
      </c>
      <c r="AF54" s="316">
        <v>27</v>
      </c>
    </row>
    <row r="55" spans="1:32" s="67" customFormat="1" ht="4.5" customHeight="1">
      <c r="A55" s="313"/>
      <c r="B55" s="312"/>
      <c r="C55" s="312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3"/>
    </row>
    <row r="56" spans="1:32" s="67" customFormat="1" ht="10.5" customHeight="1">
      <c r="A56" s="313"/>
      <c r="B56" s="899" t="s">
        <v>567</v>
      </c>
      <c r="C56" s="531" t="s">
        <v>568</v>
      </c>
      <c r="D56" s="71">
        <v>7952</v>
      </c>
      <c r="E56" s="71">
        <v>6558</v>
      </c>
      <c r="F56" s="90">
        <v>1</v>
      </c>
      <c r="G56" s="532" t="s">
        <v>482</v>
      </c>
      <c r="H56" s="532" t="s">
        <v>482</v>
      </c>
      <c r="I56" s="71">
        <v>104</v>
      </c>
      <c r="J56" s="71">
        <v>47</v>
      </c>
      <c r="K56" s="71">
        <v>53</v>
      </c>
      <c r="L56" s="71">
        <v>445</v>
      </c>
      <c r="M56" s="71">
        <v>89</v>
      </c>
      <c r="N56" s="71">
        <v>57</v>
      </c>
      <c r="O56" s="84">
        <v>607</v>
      </c>
      <c r="P56" s="90">
        <v>151</v>
      </c>
      <c r="Q56" s="90">
        <v>143</v>
      </c>
      <c r="R56" s="90">
        <v>763</v>
      </c>
      <c r="S56" s="90">
        <v>285</v>
      </c>
      <c r="T56" s="90">
        <v>186</v>
      </c>
      <c r="U56" s="90">
        <v>1167</v>
      </c>
      <c r="V56" s="90">
        <v>414</v>
      </c>
      <c r="W56" s="90">
        <v>103</v>
      </c>
      <c r="X56" s="90">
        <v>1102</v>
      </c>
      <c r="Y56" s="90">
        <v>461</v>
      </c>
      <c r="Z56" s="532" t="s">
        <v>482</v>
      </c>
      <c r="AA56" s="90">
        <v>80</v>
      </c>
      <c r="AB56" s="90">
        <v>300</v>
      </c>
      <c r="AC56" s="90">
        <v>847</v>
      </c>
      <c r="AD56" s="90">
        <v>789</v>
      </c>
      <c r="AE56" s="90">
        <v>58</v>
      </c>
      <c r="AF56" s="316">
        <v>547</v>
      </c>
    </row>
    <row r="57" spans="1:32" s="67" customFormat="1" ht="10.5" customHeight="1">
      <c r="A57" s="313"/>
      <c r="B57" s="900"/>
      <c r="C57" s="531" t="s">
        <v>569</v>
      </c>
      <c r="D57" s="71">
        <v>103</v>
      </c>
      <c r="E57" s="71">
        <v>88</v>
      </c>
      <c r="F57" s="532" t="s">
        <v>482</v>
      </c>
      <c r="G57" s="532" t="s">
        <v>482</v>
      </c>
      <c r="H57" s="532" t="s">
        <v>482</v>
      </c>
      <c r="I57" s="532" t="s">
        <v>482</v>
      </c>
      <c r="J57" s="532" t="s">
        <v>482</v>
      </c>
      <c r="K57" s="532" t="s">
        <v>482</v>
      </c>
      <c r="L57" s="90">
        <v>3</v>
      </c>
      <c r="M57" s="71">
        <v>4</v>
      </c>
      <c r="N57" s="90">
        <v>2</v>
      </c>
      <c r="O57" s="84">
        <v>13</v>
      </c>
      <c r="P57" s="90">
        <v>5</v>
      </c>
      <c r="Q57" s="90">
        <v>4</v>
      </c>
      <c r="R57" s="90">
        <v>11</v>
      </c>
      <c r="S57" s="90">
        <v>8</v>
      </c>
      <c r="T57" s="90">
        <v>3</v>
      </c>
      <c r="U57" s="90">
        <v>16</v>
      </c>
      <c r="V57" s="90">
        <v>2</v>
      </c>
      <c r="W57" s="90">
        <v>5</v>
      </c>
      <c r="X57" s="90">
        <v>12</v>
      </c>
      <c r="Y57" s="532" t="s">
        <v>482</v>
      </c>
      <c r="Z57" s="532" t="s">
        <v>482</v>
      </c>
      <c r="AA57" s="532" t="s">
        <v>482</v>
      </c>
      <c r="AB57" s="532" t="s">
        <v>482</v>
      </c>
      <c r="AC57" s="90">
        <v>12</v>
      </c>
      <c r="AD57" s="90">
        <v>10</v>
      </c>
      <c r="AE57" s="90">
        <v>2</v>
      </c>
      <c r="AF57" s="316">
        <v>3</v>
      </c>
    </row>
    <row r="58" spans="1:32" s="67" customFormat="1" ht="10.5" customHeight="1">
      <c r="A58" s="313"/>
      <c r="B58" s="900"/>
      <c r="C58" s="531" t="s">
        <v>570</v>
      </c>
      <c r="D58" s="71">
        <v>7849</v>
      </c>
      <c r="E58" s="71">
        <v>6470</v>
      </c>
      <c r="F58" s="90">
        <v>1</v>
      </c>
      <c r="G58" s="532" t="s">
        <v>482</v>
      </c>
      <c r="H58" s="532" t="s">
        <v>482</v>
      </c>
      <c r="I58" s="71">
        <v>104</v>
      </c>
      <c r="J58" s="71">
        <v>47</v>
      </c>
      <c r="K58" s="71">
        <v>53</v>
      </c>
      <c r="L58" s="71">
        <v>442</v>
      </c>
      <c r="M58" s="71">
        <v>85</v>
      </c>
      <c r="N58" s="71">
        <v>55</v>
      </c>
      <c r="O58" s="84">
        <v>594</v>
      </c>
      <c r="P58" s="90">
        <v>146</v>
      </c>
      <c r="Q58" s="90">
        <v>139</v>
      </c>
      <c r="R58" s="90">
        <v>752</v>
      </c>
      <c r="S58" s="90">
        <v>277</v>
      </c>
      <c r="T58" s="90">
        <v>183</v>
      </c>
      <c r="U58" s="90">
        <v>1151</v>
      </c>
      <c r="V58" s="90">
        <v>412</v>
      </c>
      <c r="W58" s="90">
        <v>98</v>
      </c>
      <c r="X58" s="90">
        <v>1090</v>
      </c>
      <c r="Y58" s="90">
        <v>461</v>
      </c>
      <c r="Z58" s="532" t="s">
        <v>482</v>
      </c>
      <c r="AA58" s="90">
        <v>80</v>
      </c>
      <c r="AB58" s="90">
        <v>300</v>
      </c>
      <c r="AC58" s="90">
        <v>835</v>
      </c>
      <c r="AD58" s="90">
        <v>779</v>
      </c>
      <c r="AE58" s="90">
        <v>56</v>
      </c>
      <c r="AF58" s="316">
        <v>544</v>
      </c>
    </row>
    <row r="59" spans="1:32" s="67" customFormat="1" ht="3" customHeight="1">
      <c r="A59" s="313"/>
      <c r="B59" s="312"/>
      <c r="C59" s="31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2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3"/>
    </row>
    <row r="60" spans="1:32" s="67" customFormat="1" ht="10.5" customHeight="1">
      <c r="A60" s="844" t="s">
        <v>358</v>
      </c>
      <c r="B60" s="899" t="s">
        <v>571</v>
      </c>
      <c r="C60" s="531" t="s">
        <v>568</v>
      </c>
      <c r="D60" s="71">
        <v>4472</v>
      </c>
      <c r="E60" s="71">
        <v>3599</v>
      </c>
      <c r="F60" s="90">
        <v>1</v>
      </c>
      <c r="G60" s="532" t="s">
        <v>482</v>
      </c>
      <c r="H60" s="532" t="s">
        <v>482</v>
      </c>
      <c r="I60" s="71">
        <v>55</v>
      </c>
      <c r="J60" s="71">
        <v>30</v>
      </c>
      <c r="K60" s="71">
        <v>32</v>
      </c>
      <c r="L60" s="71">
        <v>243</v>
      </c>
      <c r="M60" s="71">
        <v>47</v>
      </c>
      <c r="N60" s="71">
        <v>31</v>
      </c>
      <c r="O60" s="84">
        <v>342</v>
      </c>
      <c r="P60" s="90">
        <v>145</v>
      </c>
      <c r="Q60" s="90">
        <v>74</v>
      </c>
      <c r="R60" s="90">
        <v>416</v>
      </c>
      <c r="S60" s="90">
        <v>165</v>
      </c>
      <c r="T60" s="90">
        <v>102</v>
      </c>
      <c r="U60" s="90">
        <v>674</v>
      </c>
      <c r="V60" s="90">
        <v>183</v>
      </c>
      <c r="W60" s="90">
        <v>50</v>
      </c>
      <c r="X60" s="90">
        <v>597</v>
      </c>
      <c r="Y60" s="90">
        <v>245</v>
      </c>
      <c r="Z60" s="532" t="s">
        <v>482</v>
      </c>
      <c r="AA60" s="90">
        <v>37</v>
      </c>
      <c r="AB60" s="90">
        <v>130</v>
      </c>
      <c r="AC60" s="90">
        <v>533</v>
      </c>
      <c r="AD60" s="90">
        <v>497</v>
      </c>
      <c r="AE60" s="90">
        <v>36</v>
      </c>
      <c r="AF60" s="316">
        <v>340</v>
      </c>
    </row>
    <row r="61" spans="1:32" s="67" customFormat="1" ht="10.5" customHeight="1">
      <c r="A61" s="845"/>
      <c r="B61" s="900"/>
      <c r="C61" s="531" t="s">
        <v>569</v>
      </c>
      <c r="D61" s="71">
        <v>36</v>
      </c>
      <c r="E61" s="71">
        <v>31</v>
      </c>
      <c r="F61" s="532" t="s">
        <v>482</v>
      </c>
      <c r="G61" s="532" t="s">
        <v>482</v>
      </c>
      <c r="H61" s="532" t="s">
        <v>482</v>
      </c>
      <c r="I61" s="532" t="s">
        <v>482</v>
      </c>
      <c r="J61" s="532" t="s">
        <v>482</v>
      </c>
      <c r="K61" s="532" t="s">
        <v>482</v>
      </c>
      <c r="L61" s="90">
        <v>2</v>
      </c>
      <c r="M61" s="71">
        <v>3</v>
      </c>
      <c r="N61" s="90">
        <v>1</v>
      </c>
      <c r="O61" s="84">
        <v>3</v>
      </c>
      <c r="P61" s="90">
        <v>4</v>
      </c>
      <c r="Q61" s="90">
        <v>1</v>
      </c>
      <c r="R61" s="90">
        <v>5</v>
      </c>
      <c r="S61" s="90">
        <v>5</v>
      </c>
      <c r="T61" s="532" t="s">
        <v>482</v>
      </c>
      <c r="U61" s="90">
        <v>4</v>
      </c>
      <c r="V61" s="90">
        <v>1</v>
      </c>
      <c r="W61" s="532" t="s">
        <v>482</v>
      </c>
      <c r="X61" s="90">
        <v>2</v>
      </c>
      <c r="Y61" s="532" t="s">
        <v>482</v>
      </c>
      <c r="Z61" s="532" t="s">
        <v>482</v>
      </c>
      <c r="AA61" s="532" t="s">
        <v>482</v>
      </c>
      <c r="AB61" s="532" t="s">
        <v>482</v>
      </c>
      <c r="AC61" s="90">
        <v>4</v>
      </c>
      <c r="AD61" s="90">
        <v>3</v>
      </c>
      <c r="AE61" s="90">
        <v>1</v>
      </c>
      <c r="AF61" s="316">
        <v>1</v>
      </c>
    </row>
    <row r="62" spans="1:32" s="67" customFormat="1" ht="10.5" customHeight="1">
      <c r="A62" s="845"/>
      <c r="B62" s="900"/>
      <c r="C62" s="531" t="s">
        <v>570</v>
      </c>
      <c r="D62" s="71">
        <v>4436</v>
      </c>
      <c r="E62" s="71">
        <v>3568</v>
      </c>
      <c r="F62" s="90">
        <v>1</v>
      </c>
      <c r="G62" s="532" t="s">
        <v>482</v>
      </c>
      <c r="H62" s="532" t="s">
        <v>482</v>
      </c>
      <c r="I62" s="71">
        <v>55</v>
      </c>
      <c r="J62" s="71">
        <v>30</v>
      </c>
      <c r="K62" s="71">
        <v>32</v>
      </c>
      <c r="L62" s="71">
        <v>241</v>
      </c>
      <c r="M62" s="71">
        <v>44</v>
      </c>
      <c r="N62" s="71">
        <v>30</v>
      </c>
      <c r="O62" s="84">
        <v>339</v>
      </c>
      <c r="P62" s="90">
        <v>141</v>
      </c>
      <c r="Q62" s="90">
        <v>73</v>
      </c>
      <c r="R62" s="90">
        <v>411</v>
      </c>
      <c r="S62" s="90">
        <v>160</v>
      </c>
      <c r="T62" s="90">
        <v>102</v>
      </c>
      <c r="U62" s="90">
        <v>670</v>
      </c>
      <c r="V62" s="90">
        <v>182</v>
      </c>
      <c r="W62" s="90">
        <v>50</v>
      </c>
      <c r="X62" s="90">
        <v>595</v>
      </c>
      <c r="Y62" s="90">
        <v>245</v>
      </c>
      <c r="Z62" s="532" t="s">
        <v>482</v>
      </c>
      <c r="AA62" s="90">
        <v>37</v>
      </c>
      <c r="AB62" s="90">
        <v>130</v>
      </c>
      <c r="AC62" s="90">
        <v>529</v>
      </c>
      <c r="AD62" s="90">
        <v>494</v>
      </c>
      <c r="AE62" s="90">
        <v>35</v>
      </c>
      <c r="AF62" s="316">
        <v>339</v>
      </c>
    </row>
    <row r="63" spans="1:32" s="67" customFormat="1" ht="3" customHeight="1">
      <c r="A63" s="313"/>
      <c r="B63" s="312"/>
      <c r="C63" s="312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5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264"/>
    </row>
    <row r="64" spans="1:32" s="67" customFormat="1" ht="10.5" customHeight="1">
      <c r="A64" s="313"/>
      <c r="B64" s="899" t="s">
        <v>572</v>
      </c>
      <c r="C64" s="531" t="s">
        <v>568</v>
      </c>
      <c r="D64" s="71">
        <v>3480</v>
      </c>
      <c r="E64" s="71">
        <v>2959</v>
      </c>
      <c r="F64" s="532" t="s">
        <v>482</v>
      </c>
      <c r="G64" s="532" t="s">
        <v>482</v>
      </c>
      <c r="H64" s="532" t="s">
        <v>482</v>
      </c>
      <c r="I64" s="71">
        <v>49</v>
      </c>
      <c r="J64" s="71">
        <v>17</v>
      </c>
      <c r="K64" s="71">
        <v>21</v>
      </c>
      <c r="L64" s="71">
        <v>202</v>
      </c>
      <c r="M64" s="71">
        <v>42</v>
      </c>
      <c r="N64" s="71">
        <v>26</v>
      </c>
      <c r="O64" s="84">
        <v>265</v>
      </c>
      <c r="P64" s="90">
        <v>6</v>
      </c>
      <c r="Q64" s="90">
        <v>69</v>
      </c>
      <c r="R64" s="90">
        <v>347</v>
      </c>
      <c r="S64" s="90">
        <v>120</v>
      </c>
      <c r="T64" s="90">
        <v>84</v>
      </c>
      <c r="U64" s="90">
        <v>493</v>
      </c>
      <c r="V64" s="90">
        <v>231</v>
      </c>
      <c r="W64" s="90">
        <v>53</v>
      </c>
      <c r="X64" s="90">
        <v>505</v>
      </c>
      <c r="Y64" s="90">
        <v>216</v>
      </c>
      <c r="Z64" s="532" t="s">
        <v>482</v>
      </c>
      <c r="AA64" s="90">
        <v>43</v>
      </c>
      <c r="AB64" s="90">
        <v>170</v>
      </c>
      <c r="AC64" s="90">
        <v>314</v>
      </c>
      <c r="AD64" s="90">
        <v>292</v>
      </c>
      <c r="AE64" s="90">
        <v>22</v>
      </c>
      <c r="AF64" s="316">
        <v>207</v>
      </c>
    </row>
    <row r="65" spans="1:32" s="67" customFormat="1" ht="10.5" customHeight="1">
      <c r="A65" s="313"/>
      <c r="B65" s="900"/>
      <c r="C65" s="531" t="s">
        <v>569</v>
      </c>
      <c r="D65" s="71">
        <v>67</v>
      </c>
      <c r="E65" s="71">
        <v>57</v>
      </c>
      <c r="F65" s="532" t="s">
        <v>482</v>
      </c>
      <c r="G65" s="532" t="s">
        <v>482</v>
      </c>
      <c r="H65" s="532" t="s">
        <v>482</v>
      </c>
      <c r="I65" s="532" t="s">
        <v>482</v>
      </c>
      <c r="J65" s="532" t="s">
        <v>482</v>
      </c>
      <c r="K65" s="532" t="s">
        <v>482</v>
      </c>
      <c r="L65" s="90">
        <v>1</v>
      </c>
      <c r="M65" s="90">
        <v>1</v>
      </c>
      <c r="N65" s="90">
        <v>1</v>
      </c>
      <c r="O65" s="84">
        <v>10</v>
      </c>
      <c r="P65" s="90">
        <v>1</v>
      </c>
      <c r="Q65" s="90">
        <v>3</v>
      </c>
      <c r="R65" s="90">
        <v>6</v>
      </c>
      <c r="S65" s="90">
        <v>3</v>
      </c>
      <c r="T65" s="90">
        <v>3</v>
      </c>
      <c r="U65" s="90">
        <v>12</v>
      </c>
      <c r="V65" s="90">
        <v>1</v>
      </c>
      <c r="W65" s="90">
        <v>5</v>
      </c>
      <c r="X65" s="90">
        <v>10</v>
      </c>
      <c r="Y65" s="532" t="s">
        <v>482</v>
      </c>
      <c r="Z65" s="532" t="s">
        <v>482</v>
      </c>
      <c r="AA65" s="532" t="s">
        <v>482</v>
      </c>
      <c r="AB65" s="532" t="s">
        <v>482</v>
      </c>
      <c r="AC65" s="90">
        <v>8</v>
      </c>
      <c r="AD65" s="90">
        <v>7</v>
      </c>
      <c r="AE65" s="90">
        <v>1</v>
      </c>
      <c r="AF65" s="316">
        <v>2</v>
      </c>
    </row>
    <row r="66" spans="1:32" s="67" customFormat="1" ht="10.5" customHeight="1">
      <c r="A66" s="313"/>
      <c r="B66" s="900"/>
      <c r="C66" s="531" t="s">
        <v>570</v>
      </c>
      <c r="D66" s="71">
        <v>3413</v>
      </c>
      <c r="E66" s="71">
        <v>2902</v>
      </c>
      <c r="F66" s="532" t="s">
        <v>482</v>
      </c>
      <c r="G66" s="532" t="s">
        <v>482</v>
      </c>
      <c r="H66" s="532" t="s">
        <v>482</v>
      </c>
      <c r="I66" s="71">
        <v>49</v>
      </c>
      <c r="J66" s="71">
        <v>17</v>
      </c>
      <c r="K66" s="71">
        <v>21</v>
      </c>
      <c r="L66" s="71">
        <v>201</v>
      </c>
      <c r="M66" s="71">
        <v>41</v>
      </c>
      <c r="N66" s="71">
        <v>25</v>
      </c>
      <c r="O66" s="84">
        <v>255</v>
      </c>
      <c r="P66" s="90">
        <v>5</v>
      </c>
      <c r="Q66" s="90">
        <v>66</v>
      </c>
      <c r="R66" s="90">
        <v>341</v>
      </c>
      <c r="S66" s="90">
        <v>117</v>
      </c>
      <c r="T66" s="90">
        <v>81</v>
      </c>
      <c r="U66" s="90">
        <v>481</v>
      </c>
      <c r="V66" s="90">
        <v>230</v>
      </c>
      <c r="W66" s="90">
        <v>48</v>
      </c>
      <c r="X66" s="90">
        <v>495</v>
      </c>
      <c r="Y66" s="90">
        <v>216</v>
      </c>
      <c r="Z66" s="532" t="s">
        <v>482</v>
      </c>
      <c r="AA66" s="90">
        <v>43</v>
      </c>
      <c r="AB66" s="90">
        <v>170</v>
      </c>
      <c r="AC66" s="90">
        <v>306</v>
      </c>
      <c r="AD66" s="90">
        <v>285</v>
      </c>
      <c r="AE66" s="90">
        <v>21</v>
      </c>
      <c r="AF66" s="316">
        <v>205</v>
      </c>
    </row>
    <row r="67" spans="1:32" s="67" customFormat="1" ht="3" customHeight="1" thickBot="1">
      <c r="A67" s="265"/>
      <c r="B67" s="266"/>
      <c r="C67" s="266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267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64"/>
    </row>
  </sheetData>
  <mergeCells count="41">
    <mergeCell ref="B32:B34"/>
    <mergeCell ref="B36:B38"/>
    <mergeCell ref="B40:B42"/>
    <mergeCell ref="B56:B58"/>
    <mergeCell ref="A60:A62"/>
    <mergeCell ref="A48:A50"/>
    <mergeCell ref="A36:A38"/>
    <mergeCell ref="A24:A26"/>
    <mergeCell ref="AD5:AD6"/>
    <mergeCell ref="AE5:AE6"/>
    <mergeCell ref="A12:A14"/>
    <mergeCell ref="B5:B6"/>
    <mergeCell ref="B60:B62"/>
    <mergeCell ref="B64:B66"/>
    <mergeCell ref="B44:B46"/>
    <mergeCell ref="B48:B50"/>
    <mergeCell ref="B52:B54"/>
    <mergeCell ref="B20:B22"/>
    <mergeCell ref="B24:B26"/>
    <mergeCell ref="B28:B30"/>
    <mergeCell ref="B8:B10"/>
    <mergeCell ref="B12:B14"/>
    <mergeCell ref="B16:B18"/>
    <mergeCell ref="A2:H2"/>
    <mergeCell ref="O5:Q5"/>
    <mergeCell ref="E5:E6"/>
    <mergeCell ref="E4:H4"/>
    <mergeCell ref="I4:Q4"/>
    <mergeCell ref="A5:A6"/>
    <mergeCell ref="C5:C6"/>
    <mergeCell ref="D4:D6"/>
    <mergeCell ref="AA2:AF2"/>
    <mergeCell ref="R4:Z4"/>
    <mergeCell ref="I2:Q2"/>
    <mergeCell ref="R2:Z2"/>
    <mergeCell ref="AF4:AF6"/>
    <mergeCell ref="AC4:AE4"/>
    <mergeCell ref="U5:W5"/>
    <mergeCell ref="AA5:AA6"/>
    <mergeCell ref="AB5:AB6"/>
    <mergeCell ref="AC5:AC6"/>
  </mergeCells>
  <printOptions/>
  <pageMargins left="1.1811023622047245" right="1.1811023622047245" top="1.5748031496062993" bottom="1.5748031496062993" header="0.5118110236220472" footer="0.9055118110236221"/>
  <pageSetup firstPageNumber="96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20" zoomScaleNormal="120" workbookViewId="0" topLeftCell="A10">
      <selection activeCell="B8" sqref="B8"/>
    </sheetView>
  </sheetViews>
  <sheetFormatPr defaultColWidth="9.00390625" defaultRowHeight="15" customHeight="1"/>
  <cols>
    <col min="1" max="1" width="15.00390625" style="1" customWidth="1"/>
    <col min="2" max="2" width="9.625" style="4" customWidth="1"/>
    <col min="3" max="3" width="5.125" style="5" customWidth="1"/>
    <col min="4" max="4" width="6.125" style="5" customWidth="1"/>
    <col min="5" max="5" width="7.125" style="5" customWidth="1"/>
    <col min="6" max="6" width="7.625" style="5" customWidth="1"/>
    <col min="7" max="8" width="8.125" style="5" customWidth="1"/>
    <col min="9" max="9" width="8.125" style="6" customWidth="1"/>
    <col min="10" max="16384" width="9.00390625" style="1" customWidth="1"/>
  </cols>
  <sheetData>
    <row r="1" spans="1:9" s="30" customFormat="1" ht="16.5" customHeight="1">
      <c r="A1" s="319" t="s">
        <v>251</v>
      </c>
      <c r="B1" s="41"/>
      <c r="C1" s="42"/>
      <c r="D1" s="42"/>
      <c r="E1" s="42"/>
      <c r="F1" s="42"/>
      <c r="G1" s="42"/>
      <c r="H1" s="42"/>
      <c r="I1" s="321"/>
    </row>
    <row r="2" spans="1:9" s="256" customFormat="1" ht="31.5" customHeight="1">
      <c r="A2" s="904" t="s">
        <v>247</v>
      </c>
      <c r="B2" s="905"/>
      <c r="C2" s="905"/>
      <c r="D2" s="905"/>
      <c r="E2" s="905"/>
      <c r="F2" s="905"/>
      <c r="G2" s="905"/>
      <c r="H2" s="905"/>
      <c r="I2" s="905"/>
    </row>
    <row r="3" spans="1:9" s="67" customFormat="1" ht="13.5" customHeight="1">
      <c r="A3" s="475" t="s">
        <v>252</v>
      </c>
      <c r="B3" s="338"/>
      <c r="C3" s="338"/>
      <c r="D3" s="338"/>
      <c r="E3" s="81"/>
      <c r="G3" s="337" t="s">
        <v>253</v>
      </c>
      <c r="H3" s="81"/>
      <c r="I3" s="338"/>
    </row>
    <row r="4" spans="1:9" s="67" customFormat="1" ht="13.5" customHeight="1">
      <c r="A4" s="475" t="s">
        <v>249</v>
      </c>
      <c r="B4" s="338"/>
      <c r="C4" s="338"/>
      <c r="D4" s="338"/>
      <c r="E4" s="81"/>
      <c r="G4" s="337" t="s">
        <v>254</v>
      </c>
      <c r="H4" s="81"/>
      <c r="I4" s="338"/>
    </row>
    <row r="5" spans="1:9" s="67" customFormat="1" ht="13.5" customHeight="1" thickBot="1">
      <c r="A5" s="535" t="s">
        <v>250</v>
      </c>
      <c r="B5" s="85"/>
      <c r="C5" s="85"/>
      <c r="D5" s="85"/>
      <c r="E5" s="64"/>
      <c r="G5" s="339" t="s">
        <v>255</v>
      </c>
      <c r="H5" s="64"/>
      <c r="I5" s="85"/>
    </row>
    <row r="6" spans="1:9" s="53" customFormat="1" ht="19.5" customHeight="1">
      <c r="A6" s="570" t="s">
        <v>446</v>
      </c>
      <c r="B6" s="571" t="s">
        <v>447</v>
      </c>
      <c r="C6" s="572" t="s">
        <v>448</v>
      </c>
      <c r="D6" s="573" t="s">
        <v>449</v>
      </c>
      <c r="E6" s="573" t="s">
        <v>212</v>
      </c>
      <c r="F6" s="906" t="s">
        <v>611</v>
      </c>
      <c r="G6" s="907"/>
      <c r="H6" s="908"/>
      <c r="I6" s="574" t="s">
        <v>413</v>
      </c>
    </row>
    <row r="7" spans="1:9" s="53" customFormat="1" ht="19.5" customHeight="1" thickBot="1">
      <c r="A7" s="575" t="s">
        <v>445</v>
      </c>
      <c r="B7" s="340" t="s">
        <v>612</v>
      </c>
      <c r="C7" s="576" t="s">
        <v>450</v>
      </c>
      <c r="D7" s="345" t="s">
        <v>411</v>
      </c>
      <c r="E7" s="345" t="s">
        <v>412</v>
      </c>
      <c r="F7" s="576" t="s">
        <v>613</v>
      </c>
      <c r="G7" s="576" t="s">
        <v>614</v>
      </c>
      <c r="H7" s="576" t="s">
        <v>615</v>
      </c>
      <c r="I7" s="346" t="s">
        <v>213</v>
      </c>
    </row>
    <row r="8" spans="1:9" s="67" customFormat="1" ht="14.25" customHeight="1">
      <c r="A8" s="481" t="s">
        <v>214</v>
      </c>
      <c r="B8" s="564">
        <v>36000.0158</v>
      </c>
      <c r="C8" s="566">
        <v>359</v>
      </c>
      <c r="D8" s="566">
        <v>7510</v>
      </c>
      <c r="E8" s="566">
        <v>138260</v>
      </c>
      <c r="F8" s="566">
        <v>21471448</v>
      </c>
      <c r="G8" s="566">
        <v>11037263</v>
      </c>
      <c r="H8" s="566">
        <v>10434185</v>
      </c>
      <c r="I8" s="568">
        <v>596.43</v>
      </c>
    </row>
    <row r="9" spans="1:9" s="67" customFormat="1" ht="14.25" customHeight="1">
      <c r="A9" s="481" t="s">
        <v>215</v>
      </c>
      <c r="B9" s="564">
        <v>36006.1794</v>
      </c>
      <c r="C9" s="566">
        <v>359</v>
      </c>
      <c r="D9" s="566">
        <v>7510</v>
      </c>
      <c r="E9" s="566">
        <v>139058</v>
      </c>
      <c r="F9" s="566">
        <v>21683316</v>
      </c>
      <c r="G9" s="566">
        <v>11132513</v>
      </c>
      <c r="H9" s="566">
        <v>10550803</v>
      </c>
      <c r="I9" s="568">
        <v>602.21</v>
      </c>
    </row>
    <row r="10" spans="1:9" s="67" customFormat="1" ht="14.25" customHeight="1">
      <c r="A10" s="481" t="s">
        <v>216</v>
      </c>
      <c r="B10" s="564">
        <v>36006.1794</v>
      </c>
      <c r="C10" s="566">
        <v>359</v>
      </c>
      <c r="D10" s="566">
        <v>7696</v>
      </c>
      <c r="E10" s="566">
        <v>142233</v>
      </c>
      <c r="F10" s="566">
        <v>21870876</v>
      </c>
      <c r="G10" s="566">
        <v>11213301</v>
      </c>
      <c r="H10" s="566">
        <v>10657575</v>
      </c>
      <c r="I10" s="568">
        <v>607.42</v>
      </c>
    </row>
    <row r="11" spans="1:9" s="67" customFormat="1" ht="14.25" customHeight="1">
      <c r="A11" s="481" t="s">
        <v>217</v>
      </c>
      <c r="B11" s="564">
        <v>36006.1794</v>
      </c>
      <c r="C11" s="566">
        <v>359</v>
      </c>
      <c r="D11" s="566">
        <v>7696</v>
      </c>
      <c r="E11" s="566">
        <v>142600</v>
      </c>
      <c r="F11" s="566">
        <v>22034096</v>
      </c>
      <c r="G11" s="566">
        <v>11282404</v>
      </c>
      <c r="H11" s="566">
        <v>10751692</v>
      </c>
      <c r="I11" s="568">
        <v>611.95</v>
      </c>
    </row>
    <row r="12" spans="1:9" s="67" customFormat="1" ht="14.25" customHeight="1">
      <c r="A12" s="481" t="s">
        <v>218</v>
      </c>
      <c r="B12" s="564">
        <v>36006.17940000001</v>
      </c>
      <c r="C12" s="566">
        <v>359</v>
      </c>
      <c r="D12" s="566">
        <v>7697</v>
      </c>
      <c r="E12" s="566">
        <v>143240</v>
      </c>
      <c r="F12" s="566">
        <v>22216107</v>
      </c>
      <c r="G12" s="566">
        <v>11360358</v>
      </c>
      <c r="H12" s="566">
        <v>10855749</v>
      </c>
      <c r="I12" s="568">
        <v>617.0081738802867</v>
      </c>
    </row>
    <row r="13" spans="1:9" s="67" customFormat="1" ht="14.25" customHeight="1">
      <c r="A13" s="481" t="s">
        <v>219</v>
      </c>
      <c r="B13" s="564">
        <v>36006.1794</v>
      </c>
      <c r="C13" s="566">
        <v>359</v>
      </c>
      <c r="D13" s="566">
        <v>7716</v>
      </c>
      <c r="E13" s="566">
        <v>144318</v>
      </c>
      <c r="F13" s="566">
        <v>22339759</v>
      </c>
      <c r="G13" s="566">
        <v>11406903</v>
      </c>
      <c r="H13" s="566">
        <v>10932856</v>
      </c>
      <c r="I13" s="568">
        <v>620.44</v>
      </c>
    </row>
    <row r="14" spans="1:9" s="67" customFormat="1" ht="14.25" customHeight="1">
      <c r="A14" s="481" t="s">
        <v>220</v>
      </c>
      <c r="B14" s="564">
        <v>36006.1794</v>
      </c>
      <c r="C14" s="566">
        <v>359</v>
      </c>
      <c r="D14" s="566">
        <v>7750</v>
      </c>
      <c r="E14" s="566">
        <v>145385</v>
      </c>
      <c r="F14" s="566">
        <v>22453080</v>
      </c>
      <c r="G14" s="566">
        <v>11449662</v>
      </c>
      <c r="H14" s="566">
        <v>11003418</v>
      </c>
      <c r="I14" s="568">
        <v>623.59</v>
      </c>
    </row>
    <row r="15" spans="1:9" s="67" customFormat="1" ht="14.25" customHeight="1">
      <c r="A15" s="481" t="s">
        <v>221</v>
      </c>
      <c r="B15" s="564">
        <v>36006.1794</v>
      </c>
      <c r="C15" s="566">
        <v>359</v>
      </c>
      <c r="D15" s="566">
        <v>7750</v>
      </c>
      <c r="E15" s="566">
        <v>145089</v>
      </c>
      <c r="F15" s="566">
        <v>22534761</v>
      </c>
      <c r="G15" s="566">
        <v>11477983</v>
      </c>
      <c r="H15" s="566">
        <v>11056778</v>
      </c>
      <c r="I15" s="568">
        <v>625.86</v>
      </c>
    </row>
    <row r="16" spans="1:9" s="67" customFormat="1" ht="14.25" customHeight="1">
      <c r="A16" s="481" t="s">
        <v>829</v>
      </c>
      <c r="B16" s="564">
        <v>36006.1794</v>
      </c>
      <c r="C16" s="566">
        <v>359</v>
      </c>
      <c r="D16" s="566">
        <v>7750</v>
      </c>
      <c r="E16" s="566">
        <v>145089</v>
      </c>
      <c r="F16" s="566">
        <v>22534761</v>
      </c>
      <c r="G16" s="566">
        <v>11477983</v>
      </c>
      <c r="H16" s="566">
        <v>11056778</v>
      </c>
      <c r="I16" s="568">
        <v>628.1</v>
      </c>
    </row>
    <row r="17" spans="1:9" s="67" customFormat="1" ht="14.25" customHeight="1">
      <c r="A17" s="481" t="s">
        <v>830</v>
      </c>
      <c r="B17" s="564">
        <v>36006.1794</v>
      </c>
      <c r="C17" s="566">
        <v>368</v>
      </c>
      <c r="D17" s="566">
        <v>7833</v>
      </c>
      <c r="E17" s="566">
        <v>146967</v>
      </c>
      <c r="F17" s="566">
        <v>22770383</v>
      </c>
      <c r="G17" s="566">
        <v>11562440</v>
      </c>
      <c r="H17" s="566">
        <v>11207943</v>
      </c>
      <c r="I17" s="568">
        <v>629.22</v>
      </c>
    </row>
    <row r="18" spans="1:9" s="67" customFormat="1" ht="14.25" customHeight="1">
      <c r="A18" s="577" t="s">
        <v>222</v>
      </c>
      <c r="B18" s="564">
        <v>36006.1794</v>
      </c>
      <c r="C18" s="566">
        <v>358</v>
      </c>
      <c r="D18" s="566">
        <v>7774</v>
      </c>
      <c r="E18" s="566">
        <v>146074</v>
      </c>
      <c r="F18" s="566">
        <v>22689774</v>
      </c>
      <c r="G18" s="566">
        <v>11519315</v>
      </c>
      <c r="H18" s="566">
        <v>11170459</v>
      </c>
      <c r="I18" s="568">
        <v>630.16</v>
      </c>
    </row>
    <row r="19" spans="1:9" s="67" customFormat="1" ht="14.25" customHeight="1">
      <c r="A19" s="341" t="s">
        <v>223</v>
      </c>
      <c r="B19" s="564">
        <v>35580.7768</v>
      </c>
      <c r="C19" s="566">
        <v>335</v>
      </c>
      <c r="D19" s="566">
        <v>6862</v>
      </c>
      <c r="E19" s="566">
        <v>128137</v>
      </c>
      <c r="F19" s="566">
        <v>18562750</v>
      </c>
      <c r="G19" s="566">
        <v>9483831</v>
      </c>
      <c r="H19" s="566">
        <v>9078919</v>
      </c>
      <c r="I19" s="568">
        <v>519.39</v>
      </c>
    </row>
    <row r="20" spans="1:9" s="67" customFormat="1" ht="14.25" customHeight="1">
      <c r="A20" s="578" t="s">
        <v>224</v>
      </c>
      <c r="B20" s="564">
        <v>2052.5667</v>
      </c>
      <c r="C20" s="566">
        <v>29</v>
      </c>
      <c r="D20" s="566">
        <v>1014</v>
      </c>
      <c r="E20" s="566">
        <v>21637</v>
      </c>
      <c r="F20" s="566">
        <v>3736677</v>
      </c>
      <c r="G20" s="566">
        <v>1875730</v>
      </c>
      <c r="H20" s="566">
        <v>1860947</v>
      </c>
      <c r="I20" s="568">
        <v>1820.49</v>
      </c>
    </row>
    <row r="21" spans="1:9" s="67" customFormat="1" ht="14.25" customHeight="1">
      <c r="A21" s="578" t="s">
        <v>225</v>
      </c>
      <c r="B21" s="564">
        <v>2143.6251</v>
      </c>
      <c r="C21" s="566">
        <v>12</v>
      </c>
      <c r="D21" s="566">
        <v>237</v>
      </c>
      <c r="E21" s="566">
        <v>3732</v>
      </c>
      <c r="F21" s="566">
        <v>461586</v>
      </c>
      <c r="G21" s="566">
        <v>237326</v>
      </c>
      <c r="H21" s="566">
        <v>224260</v>
      </c>
      <c r="I21" s="568">
        <v>215.33</v>
      </c>
    </row>
    <row r="22" spans="1:9" s="67" customFormat="1" ht="14.25" customHeight="1">
      <c r="A22" s="578" t="s">
        <v>226</v>
      </c>
      <c r="B22" s="564">
        <v>1220.954</v>
      </c>
      <c r="C22" s="566">
        <v>13</v>
      </c>
      <c r="D22" s="566">
        <v>462</v>
      </c>
      <c r="E22" s="566">
        <v>10916</v>
      </c>
      <c r="F22" s="566">
        <v>1880316</v>
      </c>
      <c r="G22" s="566">
        <v>958212</v>
      </c>
      <c r="H22" s="566">
        <v>922104</v>
      </c>
      <c r="I22" s="568">
        <v>1540.04</v>
      </c>
    </row>
    <row r="23" spans="1:9" s="67" customFormat="1" ht="14.25" customHeight="1">
      <c r="A23" s="578" t="s">
        <v>227</v>
      </c>
      <c r="B23" s="564">
        <v>1427.5931</v>
      </c>
      <c r="C23" s="566">
        <v>13</v>
      </c>
      <c r="D23" s="566">
        <v>182</v>
      </c>
      <c r="E23" s="566">
        <v>3017</v>
      </c>
      <c r="F23" s="566">
        <v>477677</v>
      </c>
      <c r="G23" s="566">
        <v>248195</v>
      </c>
      <c r="H23" s="566">
        <v>229482</v>
      </c>
      <c r="I23" s="568">
        <v>334.6</v>
      </c>
    </row>
    <row r="24" spans="1:9" s="67" customFormat="1" ht="14.25" customHeight="1">
      <c r="A24" s="578" t="s">
        <v>228</v>
      </c>
      <c r="B24" s="564">
        <v>1820.3149</v>
      </c>
      <c r="C24" s="566">
        <v>18</v>
      </c>
      <c r="D24" s="566">
        <v>267</v>
      </c>
      <c r="E24" s="566">
        <v>4553</v>
      </c>
      <c r="F24" s="566">
        <v>559944</v>
      </c>
      <c r="G24" s="566">
        <v>293424</v>
      </c>
      <c r="H24" s="566">
        <v>266520</v>
      </c>
      <c r="I24" s="568">
        <v>307.61</v>
      </c>
    </row>
    <row r="25" spans="1:9" s="67" customFormat="1" ht="14.25" customHeight="1">
      <c r="A25" s="578" t="s">
        <v>229</v>
      </c>
      <c r="B25" s="564">
        <v>2051.4712</v>
      </c>
      <c r="C25" s="566">
        <v>21</v>
      </c>
      <c r="D25" s="566">
        <v>409</v>
      </c>
      <c r="E25" s="566">
        <v>7637</v>
      </c>
      <c r="F25" s="566">
        <v>1533442</v>
      </c>
      <c r="G25" s="566">
        <v>782836</v>
      </c>
      <c r="H25" s="566">
        <v>750606</v>
      </c>
      <c r="I25" s="568">
        <v>747.48</v>
      </c>
    </row>
    <row r="26" spans="1:9" s="67" customFormat="1" ht="14.25" customHeight="1">
      <c r="A26" s="578" t="s">
        <v>230</v>
      </c>
      <c r="B26" s="564">
        <v>1074.396</v>
      </c>
      <c r="C26" s="566">
        <v>26</v>
      </c>
      <c r="D26" s="566">
        <v>588</v>
      </c>
      <c r="E26" s="566">
        <v>9017</v>
      </c>
      <c r="F26" s="566">
        <v>1315826</v>
      </c>
      <c r="G26" s="566">
        <v>679764</v>
      </c>
      <c r="H26" s="566">
        <v>636062</v>
      </c>
      <c r="I26" s="568">
        <v>1224.71</v>
      </c>
    </row>
    <row r="27" spans="1:9" s="67" customFormat="1" ht="14.25" customHeight="1">
      <c r="A27" s="578" t="s">
        <v>231</v>
      </c>
      <c r="B27" s="564">
        <v>4106.436</v>
      </c>
      <c r="C27" s="566">
        <v>13</v>
      </c>
      <c r="D27" s="566">
        <v>261</v>
      </c>
      <c r="E27" s="566">
        <v>4248</v>
      </c>
      <c r="F27" s="566">
        <v>537168</v>
      </c>
      <c r="G27" s="566">
        <v>279214</v>
      </c>
      <c r="H27" s="566">
        <v>257954</v>
      </c>
      <c r="I27" s="568">
        <v>130.81</v>
      </c>
    </row>
    <row r="28" spans="1:9" s="67" customFormat="1" ht="14.25" customHeight="1">
      <c r="A28" s="578" t="s">
        <v>232</v>
      </c>
      <c r="B28" s="564">
        <v>1290.8351</v>
      </c>
      <c r="C28" s="566">
        <v>20</v>
      </c>
      <c r="D28" s="566">
        <v>387</v>
      </c>
      <c r="E28" s="566">
        <v>6347</v>
      </c>
      <c r="F28" s="566">
        <v>733330</v>
      </c>
      <c r="G28" s="566">
        <v>385913</v>
      </c>
      <c r="H28" s="566">
        <v>347417</v>
      </c>
      <c r="I28" s="568">
        <v>568.11</v>
      </c>
    </row>
    <row r="29" spans="1:9" s="67" customFormat="1" ht="14.25" customHeight="1">
      <c r="A29" s="578" t="s">
        <v>233</v>
      </c>
      <c r="B29" s="564">
        <v>1901.6725</v>
      </c>
      <c r="C29" s="566">
        <v>18</v>
      </c>
      <c r="D29" s="566">
        <v>357</v>
      </c>
      <c r="E29" s="566">
        <v>5304</v>
      </c>
      <c r="F29" s="566">
        <v>557101</v>
      </c>
      <c r="G29" s="566">
        <v>292919</v>
      </c>
      <c r="H29" s="566">
        <v>264182</v>
      </c>
      <c r="I29" s="568">
        <v>292.95</v>
      </c>
    </row>
    <row r="30" spans="1:9" s="67" customFormat="1" ht="14.25" customHeight="1">
      <c r="A30" s="578" t="s">
        <v>234</v>
      </c>
      <c r="B30" s="564">
        <v>2016.0075</v>
      </c>
      <c r="C30" s="566">
        <v>31</v>
      </c>
      <c r="D30" s="566">
        <v>534</v>
      </c>
      <c r="E30" s="566">
        <v>9699</v>
      </c>
      <c r="F30" s="566">
        <v>1106059</v>
      </c>
      <c r="G30" s="566">
        <v>569202</v>
      </c>
      <c r="H30" s="566">
        <v>536857</v>
      </c>
      <c r="I30" s="568">
        <v>548.64</v>
      </c>
    </row>
    <row r="31" spans="1:9" s="67" customFormat="1" ht="14.25" customHeight="1">
      <c r="A31" s="578" t="s">
        <v>235</v>
      </c>
      <c r="B31" s="564">
        <v>2792.6642</v>
      </c>
      <c r="C31" s="566">
        <v>27</v>
      </c>
      <c r="D31" s="566">
        <v>448</v>
      </c>
      <c r="E31" s="566">
        <v>9478</v>
      </c>
      <c r="F31" s="566">
        <v>1242837</v>
      </c>
      <c r="G31" s="566">
        <v>642371</v>
      </c>
      <c r="H31" s="566">
        <v>600466</v>
      </c>
      <c r="I31" s="568">
        <v>445.03</v>
      </c>
    </row>
    <row r="32" spans="1:9" s="67" customFormat="1" ht="14.25" customHeight="1">
      <c r="A32" s="578" t="s">
        <v>236</v>
      </c>
      <c r="B32" s="564">
        <v>2775.6003</v>
      </c>
      <c r="C32" s="566">
        <v>33</v>
      </c>
      <c r="D32" s="566">
        <v>464</v>
      </c>
      <c r="E32" s="566">
        <v>7458</v>
      </c>
      <c r="F32" s="566">
        <v>898300</v>
      </c>
      <c r="G32" s="566">
        <v>466041</v>
      </c>
      <c r="H32" s="566">
        <v>432259</v>
      </c>
      <c r="I32" s="568">
        <v>323.64</v>
      </c>
    </row>
    <row r="33" spans="1:9" s="67" customFormat="1" ht="14.25" customHeight="1">
      <c r="A33" s="578" t="s">
        <v>237</v>
      </c>
      <c r="B33" s="564">
        <v>3515.2526</v>
      </c>
      <c r="C33" s="566">
        <v>16</v>
      </c>
      <c r="D33" s="566">
        <v>147</v>
      </c>
      <c r="E33" s="566">
        <v>2707</v>
      </c>
      <c r="F33" s="566">
        <v>238943</v>
      </c>
      <c r="G33" s="566">
        <v>126727</v>
      </c>
      <c r="H33" s="566">
        <v>112216</v>
      </c>
      <c r="I33" s="568">
        <v>67.97</v>
      </c>
    </row>
    <row r="34" spans="1:9" s="67" customFormat="1" ht="14.25" customHeight="1">
      <c r="A34" s="578" t="s">
        <v>238</v>
      </c>
      <c r="B34" s="564">
        <v>4628.5714</v>
      </c>
      <c r="C34" s="566">
        <v>13</v>
      </c>
      <c r="D34" s="566">
        <v>177</v>
      </c>
      <c r="E34" s="566">
        <v>3654</v>
      </c>
      <c r="F34" s="566">
        <v>347298</v>
      </c>
      <c r="G34" s="566">
        <v>181557</v>
      </c>
      <c r="H34" s="566">
        <v>165741</v>
      </c>
      <c r="I34" s="568">
        <v>75.03</v>
      </c>
    </row>
    <row r="35" spans="1:9" s="67" customFormat="1" ht="14.25" customHeight="1">
      <c r="A35" s="578" t="s">
        <v>239</v>
      </c>
      <c r="B35" s="564">
        <v>126.8641</v>
      </c>
      <c r="C35" s="566">
        <v>6</v>
      </c>
      <c r="D35" s="566">
        <v>97</v>
      </c>
      <c r="E35" s="566">
        <v>1401</v>
      </c>
      <c r="F35" s="566">
        <v>92489</v>
      </c>
      <c r="G35" s="566">
        <v>47920</v>
      </c>
      <c r="H35" s="566">
        <v>44569</v>
      </c>
      <c r="I35" s="568">
        <v>729.04</v>
      </c>
    </row>
    <row r="36" spans="1:9" s="67" customFormat="1" ht="14.25" customHeight="1">
      <c r="A36" s="578" t="s">
        <v>240</v>
      </c>
      <c r="B36" s="564">
        <v>132.7589</v>
      </c>
      <c r="C36" s="566">
        <v>7</v>
      </c>
      <c r="D36" s="566">
        <v>154</v>
      </c>
      <c r="E36" s="566">
        <v>3332</v>
      </c>
      <c r="F36" s="566">
        <v>391727</v>
      </c>
      <c r="G36" s="566">
        <v>199389</v>
      </c>
      <c r="H36" s="566">
        <v>192338</v>
      </c>
      <c r="I36" s="568">
        <v>2950.66</v>
      </c>
    </row>
    <row r="37" spans="1:9" s="67" customFormat="1" ht="14.25" customHeight="1">
      <c r="A37" s="578" t="s">
        <v>241</v>
      </c>
      <c r="B37" s="564">
        <v>104.0964</v>
      </c>
      <c r="C37" s="566">
        <v>3</v>
      </c>
      <c r="D37" s="566">
        <v>121</v>
      </c>
      <c r="E37" s="566">
        <v>2160</v>
      </c>
      <c r="F37" s="566">
        <v>390692</v>
      </c>
      <c r="G37" s="566">
        <v>196806</v>
      </c>
      <c r="H37" s="566">
        <v>193886</v>
      </c>
      <c r="I37" s="568">
        <v>3753.17</v>
      </c>
    </row>
    <row r="38" spans="1:9" s="67" customFormat="1" ht="14.25" customHeight="1">
      <c r="A38" s="578" t="s">
        <v>242</v>
      </c>
      <c r="B38" s="564">
        <v>163.4256</v>
      </c>
      <c r="C38" s="566">
        <v>8</v>
      </c>
      <c r="D38" s="566">
        <v>214</v>
      </c>
      <c r="E38" s="566">
        <v>5080</v>
      </c>
      <c r="F38" s="566">
        <v>1032778</v>
      </c>
      <c r="G38" s="566">
        <v>506945</v>
      </c>
      <c r="H38" s="566">
        <v>525833</v>
      </c>
      <c r="I38" s="568">
        <v>6319.56</v>
      </c>
    </row>
    <row r="39" spans="1:9" s="67" customFormat="1" ht="14.25" customHeight="1">
      <c r="A39" s="578" t="s">
        <v>243</v>
      </c>
      <c r="B39" s="564">
        <v>60.0256</v>
      </c>
      <c r="C39" s="566">
        <v>2</v>
      </c>
      <c r="D39" s="566">
        <v>110</v>
      </c>
      <c r="E39" s="566">
        <v>1815</v>
      </c>
      <c r="F39" s="566">
        <v>271701</v>
      </c>
      <c r="G39" s="566">
        <v>135252</v>
      </c>
      <c r="H39" s="566">
        <v>136449</v>
      </c>
      <c r="I39" s="568">
        <v>4526.42</v>
      </c>
    </row>
    <row r="40" spans="1:9" s="67" customFormat="1" ht="14.25" customHeight="1">
      <c r="A40" s="578" t="s">
        <v>244</v>
      </c>
      <c r="B40" s="564">
        <v>175.6456</v>
      </c>
      <c r="C40" s="566">
        <v>6</v>
      </c>
      <c r="D40" s="566">
        <v>232</v>
      </c>
      <c r="E40" s="566">
        <v>4945</v>
      </c>
      <c r="F40" s="566">
        <v>756859</v>
      </c>
      <c r="G40" s="566">
        <v>378088</v>
      </c>
      <c r="H40" s="566">
        <v>378771</v>
      </c>
      <c r="I40" s="568">
        <v>4309.01</v>
      </c>
    </row>
    <row r="41" spans="1:9" s="67" customFormat="1" ht="14.25" customHeight="1">
      <c r="A41" s="341" t="s">
        <v>245</v>
      </c>
      <c r="B41" s="564">
        <v>271.7997</v>
      </c>
      <c r="C41" s="566">
        <v>12</v>
      </c>
      <c r="D41" s="566">
        <v>449</v>
      </c>
      <c r="E41" s="566">
        <v>9461</v>
      </c>
      <c r="F41" s="566">
        <v>2616375</v>
      </c>
      <c r="G41" s="566">
        <v>1279513</v>
      </c>
      <c r="H41" s="566">
        <v>1336862</v>
      </c>
      <c r="I41" s="568">
        <v>9626.11</v>
      </c>
    </row>
    <row r="42" spans="1:9" s="67" customFormat="1" ht="14.25" customHeight="1" thickBot="1">
      <c r="A42" s="342" t="s">
        <v>246</v>
      </c>
      <c r="B42" s="565">
        <v>153.6029</v>
      </c>
      <c r="C42" s="567">
        <v>11</v>
      </c>
      <c r="D42" s="567">
        <v>463</v>
      </c>
      <c r="E42" s="567">
        <v>8476</v>
      </c>
      <c r="F42" s="567">
        <v>1510649</v>
      </c>
      <c r="G42" s="567">
        <v>755971</v>
      </c>
      <c r="H42" s="567">
        <v>754678</v>
      </c>
      <c r="I42" s="569">
        <v>9835.42</v>
      </c>
    </row>
    <row r="43" spans="1:9" s="67" customFormat="1" ht="13.5" customHeight="1">
      <c r="A43" s="343" t="s">
        <v>248</v>
      </c>
      <c r="B43" s="336"/>
      <c r="C43" s="81"/>
      <c r="D43" s="81"/>
      <c r="E43" s="81"/>
      <c r="F43" s="81"/>
      <c r="G43" s="81"/>
      <c r="H43" s="81"/>
      <c r="I43" s="344"/>
    </row>
  </sheetData>
  <mergeCells count="2">
    <mergeCell ref="A2:I2"/>
    <mergeCell ref="F6:H6"/>
  </mergeCells>
  <printOptions/>
  <pageMargins left="1.1811023622047245" right="1.1811023622047245" top="1.5748031496062993" bottom="1.5748031496062993" header="0.5118110236220472" footer="0.9055118110236221"/>
  <pageSetup firstPageNumber="100" useFirstPageNumber="1" horizontalDpi="96" verticalDpi="96" orientation="portrait" paperSize="9" r:id="rId4"/>
  <headerFooter alignWithMargins="0">
    <oddFooter>&amp;C&amp;"超研澤中圓,Regula"&amp;11‧&amp;"Times New Roman,標準"&amp;P&amp;"超研澤中圓,Regula"‧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="120" zoomScaleNormal="120" workbookViewId="0" topLeftCell="A4">
      <selection activeCell="H20" sqref="H20"/>
    </sheetView>
  </sheetViews>
  <sheetFormatPr defaultColWidth="9.00390625" defaultRowHeight="21.75" customHeight="1"/>
  <cols>
    <col min="1" max="1" width="20.625" style="3" customWidth="1"/>
    <col min="2" max="2" width="11.125" style="5" customWidth="1"/>
    <col min="3" max="3" width="12.625" style="5" customWidth="1"/>
    <col min="4" max="4" width="7.625" style="5" customWidth="1"/>
    <col min="5" max="5" width="6.625" style="5" customWidth="1"/>
    <col min="6" max="7" width="8.125" style="5" customWidth="1"/>
    <col min="8" max="10" width="6.125" style="5" customWidth="1"/>
    <col min="11" max="11" width="7.125" style="5" customWidth="1"/>
    <col min="12" max="14" width="6.125" style="5" customWidth="1"/>
    <col min="15" max="15" width="7.125" style="5" customWidth="1"/>
    <col min="16" max="16" width="6.875" style="5" customWidth="1"/>
    <col min="17" max="17" width="5.125" style="5" customWidth="1"/>
    <col min="18" max="18" width="6.875" style="5" customWidth="1"/>
    <col min="19" max="19" width="5.125" style="8" customWidth="1"/>
    <col min="20" max="16384" width="10.625" style="1" customWidth="1"/>
  </cols>
  <sheetData>
    <row r="1" spans="1:19" s="44" customFormat="1" ht="15.75" customHeight="1">
      <c r="A1" s="60" t="s">
        <v>470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321" t="s">
        <v>710</v>
      </c>
    </row>
    <row r="2" spans="1:19" s="94" customFormat="1" ht="15.75" customHeight="1">
      <c r="A2" s="747" t="s">
        <v>704</v>
      </c>
      <c r="B2" s="748"/>
      <c r="C2" s="748"/>
      <c r="D2" s="748"/>
      <c r="E2" s="748"/>
      <c r="F2" s="748"/>
      <c r="G2" s="748"/>
      <c r="H2" s="748" t="s">
        <v>705</v>
      </c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</row>
    <row r="3" spans="1:19" s="67" customFormat="1" ht="15.75" customHeight="1" thickBot="1">
      <c r="A3" s="63"/>
      <c r="B3" s="64"/>
      <c r="C3" s="64"/>
      <c r="D3" s="64"/>
      <c r="E3" s="85"/>
      <c r="F3" s="64"/>
      <c r="G3" s="65" t="s">
        <v>471</v>
      </c>
      <c r="H3" s="716"/>
      <c r="I3" s="716"/>
      <c r="J3" s="64"/>
      <c r="K3" s="64"/>
      <c r="L3" s="64"/>
      <c r="M3" s="64"/>
      <c r="N3" s="64"/>
      <c r="O3" s="64"/>
      <c r="P3" s="64"/>
      <c r="Q3" s="64"/>
      <c r="R3" s="64"/>
      <c r="S3" s="66" t="s">
        <v>709</v>
      </c>
    </row>
    <row r="4" spans="1:19" s="67" customFormat="1" ht="18" customHeight="1">
      <c r="A4" s="735" t="s">
        <v>675</v>
      </c>
      <c r="B4" s="418" t="s">
        <v>676</v>
      </c>
      <c r="C4" s="87"/>
      <c r="D4" s="87"/>
      <c r="E4" s="88"/>
      <c r="F4" s="701" t="s">
        <v>677</v>
      </c>
      <c r="G4" s="698"/>
      <c r="H4" s="707" t="s">
        <v>678</v>
      </c>
      <c r="I4" s="744"/>
      <c r="J4" s="745"/>
      <c r="K4" s="704" t="s">
        <v>679</v>
      </c>
      <c r="L4" s="749" t="s">
        <v>680</v>
      </c>
      <c r="M4" s="744"/>
      <c r="N4" s="745"/>
      <c r="O4" s="704" t="s">
        <v>681</v>
      </c>
      <c r="P4" s="701" t="s">
        <v>682</v>
      </c>
      <c r="Q4" s="702"/>
      <c r="R4" s="701" t="s">
        <v>683</v>
      </c>
      <c r="S4" s="696"/>
    </row>
    <row r="5" spans="1:19" s="67" customFormat="1" ht="18" customHeight="1">
      <c r="A5" s="736"/>
      <c r="B5" s="385" t="s">
        <v>684</v>
      </c>
      <c r="C5" s="385" t="s">
        <v>685</v>
      </c>
      <c r="D5" s="385" t="s">
        <v>686</v>
      </c>
      <c r="E5" s="385" t="s">
        <v>687</v>
      </c>
      <c r="F5" s="699"/>
      <c r="G5" s="692"/>
      <c r="H5" s="693" t="s">
        <v>688</v>
      </c>
      <c r="I5" s="717" t="s">
        <v>689</v>
      </c>
      <c r="J5" s="717" t="s">
        <v>690</v>
      </c>
      <c r="K5" s="705"/>
      <c r="L5" s="717" t="s">
        <v>688</v>
      </c>
      <c r="M5" s="717" t="s">
        <v>689</v>
      </c>
      <c r="N5" s="717" t="s">
        <v>690</v>
      </c>
      <c r="O5" s="705"/>
      <c r="P5" s="703"/>
      <c r="Q5" s="695"/>
      <c r="R5" s="703"/>
      <c r="S5" s="697"/>
    </row>
    <row r="6" spans="1:19" s="67" customFormat="1" ht="18" customHeight="1">
      <c r="A6" s="736"/>
      <c r="B6" s="741" t="s">
        <v>486</v>
      </c>
      <c r="C6" s="741" t="s">
        <v>487</v>
      </c>
      <c r="D6" s="741" t="s">
        <v>491</v>
      </c>
      <c r="E6" s="70"/>
      <c r="F6" s="419" t="s">
        <v>691</v>
      </c>
      <c r="G6" s="419" t="s">
        <v>692</v>
      </c>
      <c r="H6" s="694"/>
      <c r="I6" s="718"/>
      <c r="J6" s="718"/>
      <c r="K6" s="733" t="s">
        <v>693</v>
      </c>
      <c r="L6" s="718"/>
      <c r="M6" s="718"/>
      <c r="N6" s="718"/>
      <c r="O6" s="733" t="s">
        <v>694</v>
      </c>
      <c r="P6" s="700" t="s">
        <v>695</v>
      </c>
      <c r="Q6" s="700" t="s">
        <v>696</v>
      </c>
      <c r="R6" s="700" t="s">
        <v>695</v>
      </c>
      <c r="S6" s="750" t="s">
        <v>696</v>
      </c>
    </row>
    <row r="7" spans="1:19" s="67" customFormat="1" ht="18" customHeight="1" thickBot="1">
      <c r="A7" s="89" t="s">
        <v>697</v>
      </c>
      <c r="B7" s="734"/>
      <c r="C7" s="734"/>
      <c r="D7" s="734"/>
      <c r="E7" s="52" t="s">
        <v>469</v>
      </c>
      <c r="F7" s="62" t="s">
        <v>698</v>
      </c>
      <c r="G7" s="62" t="s">
        <v>699</v>
      </c>
      <c r="H7" s="61" t="s">
        <v>700</v>
      </c>
      <c r="I7" s="62" t="s">
        <v>701</v>
      </c>
      <c r="J7" s="62" t="s">
        <v>702</v>
      </c>
      <c r="K7" s="706"/>
      <c r="L7" s="61" t="s">
        <v>700</v>
      </c>
      <c r="M7" s="62" t="s">
        <v>701</v>
      </c>
      <c r="N7" s="62" t="s">
        <v>702</v>
      </c>
      <c r="O7" s="706"/>
      <c r="P7" s="740"/>
      <c r="Q7" s="740"/>
      <c r="R7" s="740"/>
      <c r="S7" s="715"/>
    </row>
    <row r="8" spans="1:19" s="67" customFormat="1" ht="16.5" customHeight="1">
      <c r="A8" s="392" t="s">
        <v>651</v>
      </c>
      <c r="B8" s="115">
        <v>33218</v>
      </c>
      <c r="C8" s="115">
        <v>55177</v>
      </c>
      <c r="D8" s="115">
        <v>10</v>
      </c>
      <c r="E8" s="115">
        <v>25</v>
      </c>
      <c r="F8" s="114">
        <v>66368</v>
      </c>
      <c r="G8" s="366">
        <v>66368</v>
      </c>
      <c r="H8" s="115">
        <v>26233</v>
      </c>
      <c r="I8" s="115">
        <v>13778</v>
      </c>
      <c r="J8" s="115">
        <v>12455</v>
      </c>
      <c r="K8" s="409">
        <v>16.95</v>
      </c>
      <c r="L8" s="115">
        <v>7534</v>
      </c>
      <c r="M8" s="115">
        <v>4965</v>
      </c>
      <c r="N8" s="115">
        <v>2569</v>
      </c>
      <c r="O8" s="411">
        <v>4.87</v>
      </c>
      <c r="P8" s="333">
        <v>13103</v>
      </c>
      <c r="Q8" s="411">
        <v>8.47</v>
      </c>
      <c r="R8" s="371">
        <v>2839</v>
      </c>
      <c r="S8" s="414">
        <v>1.83</v>
      </c>
    </row>
    <row r="9" spans="1:19" s="67" customFormat="1" ht="16.5" customHeight="1">
      <c r="A9" s="392" t="s">
        <v>652</v>
      </c>
      <c r="B9" s="115">
        <v>34064</v>
      </c>
      <c r="C9" s="115">
        <v>56112</v>
      </c>
      <c r="D9" s="115">
        <v>28</v>
      </c>
      <c r="E9" s="115">
        <v>217</v>
      </c>
      <c r="F9" s="114">
        <v>68071</v>
      </c>
      <c r="G9" s="366">
        <v>68075</v>
      </c>
      <c r="H9" s="115">
        <v>26896</v>
      </c>
      <c r="I9" s="115">
        <v>13960</v>
      </c>
      <c r="J9" s="115">
        <v>12936</v>
      </c>
      <c r="K9" s="409">
        <v>16.89</v>
      </c>
      <c r="L9" s="115">
        <v>7744</v>
      </c>
      <c r="M9" s="115">
        <v>5065</v>
      </c>
      <c r="N9" s="115">
        <v>2679</v>
      </c>
      <c r="O9" s="412">
        <v>4.86</v>
      </c>
      <c r="P9" s="333">
        <v>13594</v>
      </c>
      <c r="Q9" s="411">
        <v>8.54</v>
      </c>
      <c r="R9" s="371">
        <v>3244</v>
      </c>
      <c r="S9" s="414">
        <v>2.04</v>
      </c>
    </row>
    <row r="10" spans="1:19" s="67" customFormat="1" ht="16.5" customHeight="1">
      <c r="A10" s="392" t="s">
        <v>816</v>
      </c>
      <c r="B10" s="115">
        <v>34063</v>
      </c>
      <c r="C10" s="115">
        <v>55505</v>
      </c>
      <c r="D10" s="115">
        <v>2</v>
      </c>
      <c r="E10" s="115">
        <v>93</v>
      </c>
      <c r="F10" s="114">
        <v>68500</v>
      </c>
      <c r="G10" s="366">
        <v>68500</v>
      </c>
      <c r="H10" s="115">
        <v>22865</v>
      </c>
      <c r="I10" s="115">
        <v>11962</v>
      </c>
      <c r="J10" s="115">
        <v>10903</v>
      </c>
      <c r="K10" s="409">
        <v>14</v>
      </c>
      <c r="L10" s="115">
        <v>7690</v>
      </c>
      <c r="M10" s="115">
        <v>5099</v>
      </c>
      <c r="N10" s="115">
        <v>2591</v>
      </c>
      <c r="O10" s="412">
        <v>4.71</v>
      </c>
      <c r="P10" s="333">
        <v>12089</v>
      </c>
      <c r="Q10" s="411">
        <v>7.4</v>
      </c>
      <c r="R10" s="371">
        <v>3791</v>
      </c>
      <c r="S10" s="414">
        <v>2.32</v>
      </c>
    </row>
    <row r="11" spans="1:19" s="67" customFormat="1" ht="13.5" customHeight="1">
      <c r="A11" s="397"/>
      <c r="B11" s="115"/>
      <c r="C11" s="115"/>
      <c r="D11" s="115"/>
      <c r="E11" s="115"/>
      <c r="F11" s="114"/>
      <c r="G11" s="366"/>
      <c r="H11" s="115"/>
      <c r="I11" s="115"/>
      <c r="J11" s="115"/>
      <c r="K11" s="409"/>
      <c r="L11" s="115"/>
      <c r="M11" s="115"/>
      <c r="N11" s="115"/>
      <c r="O11" s="412"/>
      <c r="P11" s="333"/>
      <c r="Q11" s="411"/>
      <c r="R11" s="371"/>
      <c r="S11" s="414"/>
    </row>
    <row r="12" spans="1:19" s="67" customFormat="1" ht="16.5" customHeight="1">
      <c r="A12" s="392" t="s">
        <v>653</v>
      </c>
      <c r="B12" s="115">
        <v>31692</v>
      </c>
      <c r="C12" s="115">
        <v>52690</v>
      </c>
      <c r="D12" s="115">
        <v>14</v>
      </c>
      <c r="E12" s="115">
        <v>80</v>
      </c>
      <c r="F12" s="114">
        <v>64913</v>
      </c>
      <c r="G12" s="398">
        <v>64913</v>
      </c>
      <c r="H12" s="115">
        <v>24377</v>
      </c>
      <c r="I12" s="115">
        <v>12645</v>
      </c>
      <c r="J12" s="115">
        <v>11732</v>
      </c>
      <c r="K12" s="409">
        <v>14.59</v>
      </c>
      <c r="L12" s="115">
        <v>7805</v>
      </c>
      <c r="M12" s="115">
        <v>5220</v>
      </c>
      <c r="N12" s="115">
        <v>2585</v>
      </c>
      <c r="O12" s="411">
        <v>4.67</v>
      </c>
      <c r="P12" s="333">
        <v>14427</v>
      </c>
      <c r="Q12" s="411">
        <v>8.63</v>
      </c>
      <c r="R12" s="417">
        <v>4285</v>
      </c>
      <c r="S12" s="414">
        <v>2.56</v>
      </c>
    </row>
    <row r="13" spans="1:19" s="67" customFormat="1" ht="16.5" customHeight="1">
      <c r="A13" s="392" t="s">
        <v>654</v>
      </c>
      <c r="B13" s="115">
        <v>31405</v>
      </c>
      <c r="C13" s="115">
        <v>51171</v>
      </c>
      <c r="D13" s="115">
        <v>8</v>
      </c>
      <c r="E13" s="115">
        <v>8</v>
      </c>
      <c r="F13" s="114">
        <v>65525</v>
      </c>
      <c r="G13" s="398">
        <v>65525</v>
      </c>
      <c r="H13" s="115">
        <v>26754</v>
      </c>
      <c r="I13" s="115">
        <v>14099</v>
      </c>
      <c r="J13" s="115">
        <v>12655</v>
      </c>
      <c r="K13" s="409">
        <v>15.63</v>
      </c>
      <c r="L13" s="115">
        <v>8241</v>
      </c>
      <c r="M13" s="115">
        <v>5513</v>
      </c>
      <c r="N13" s="115">
        <v>2728</v>
      </c>
      <c r="O13" s="412">
        <v>4.81</v>
      </c>
      <c r="P13" s="333">
        <v>15066</v>
      </c>
      <c r="Q13" s="411">
        <v>8.8</v>
      </c>
      <c r="R13" s="417">
        <v>4584</v>
      </c>
      <c r="S13" s="413">
        <v>2.68</v>
      </c>
    </row>
    <row r="14" spans="1:19" s="67" customFormat="1" ht="16.5" customHeight="1">
      <c r="A14" s="392" t="s">
        <v>817</v>
      </c>
      <c r="B14" s="115">
        <v>31715</v>
      </c>
      <c r="C14" s="115">
        <v>48993</v>
      </c>
      <c r="D14" s="115">
        <v>21</v>
      </c>
      <c r="E14" s="115">
        <v>28</v>
      </c>
      <c r="F14" s="114">
        <v>60453</v>
      </c>
      <c r="G14" s="398">
        <v>60453</v>
      </c>
      <c r="H14" s="115">
        <v>23153</v>
      </c>
      <c r="I14" s="115">
        <v>12140</v>
      </c>
      <c r="J14" s="115">
        <v>11019</v>
      </c>
      <c r="K14" s="409">
        <v>13.25</v>
      </c>
      <c r="L14" s="115">
        <v>8293</v>
      </c>
      <c r="M14" s="115">
        <v>5487</v>
      </c>
      <c r="N14" s="115">
        <v>2806</v>
      </c>
      <c r="O14" s="412">
        <v>4.74</v>
      </c>
      <c r="P14" s="333">
        <v>14978</v>
      </c>
      <c r="Q14" s="411">
        <v>8.57</v>
      </c>
      <c r="R14" s="417">
        <v>5207</v>
      </c>
      <c r="S14" s="413">
        <v>2.98</v>
      </c>
    </row>
    <row r="15" spans="1:19" s="67" customFormat="1" ht="13.5" customHeight="1">
      <c r="A15" s="397"/>
      <c r="B15" s="115"/>
      <c r="C15" s="115"/>
      <c r="D15" s="115"/>
      <c r="E15" s="115"/>
      <c r="F15" s="114"/>
      <c r="G15" s="398"/>
      <c r="H15" s="115"/>
      <c r="I15" s="115"/>
      <c r="J15" s="115"/>
      <c r="K15" s="409"/>
      <c r="L15" s="115"/>
      <c r="M15" s="115"/>
      <c r="N15" s="115"/>
      <c r="O15" s="412"/>
      <c r="P15" s="333"/>
      <c r="Q15" s="411"/>
      <c r="R15" s="417"/>
      <c r="S15" s="413"/>
    </row>
    <row r="16" spans="1:19" s="67" customFormat="1" ht="16.5" customHeight="1">
      <c r="A16" s="392" t="s">
        <v>655</v>
      </c>
      <c r="B16" s="115">
        <v>33175</v>
      </c>
      <c r="C16" s="115">
        <v>52417</v>
      </c>
      <c r="D16" s="115">
        <v>15</v>
      </c>
      <c r="E16" s="115">
        <v>18</v>
      </c>
      <c r="F16" s="114">
        <v>68050</v>
      </c>
      <c r="G16" s="115">
        <v>68050</v>
      </c>
      <c r="H16" s="115">
        <v>22211</v>
      </c>
      <c r="I16" s="115">
        <v>11615</v>
      </c>
      <c r="J16" s="115">
        <v>10608</v>
      </c>
      <c r="K16" s="409">
        <v>12.47</v>
      </c>
      <c r="L16" s="115">
        <v>8452</v>
      </c>
      <c r="M16" s="115">
        <v>5573</v>
      </c>
      <c r="N16" s="115">
        <v>2879</v>
      </c>
      <c r="O16" s="412">
        <v>4.75</v>
      </c>
      <c r="P16" s="333">
        <v>15018</v>
      </c>
      <c r="Q16" s="411">
        <v>8.45</v>
      </c>
      <c r="R16" s="417">
        <v>5535</v>
      </c>
      <c r="S16" s="413">
        <v>3.11</v>
      </c>
    </row>
    <row r="17" spans="1:19" s="67" customFormat="1" ht="16.5" customHeight="1">
      <c r="A17" s="420" t="s">
        <v>703</v>
      </c>
      <c r="B17" s="115">
        <v>30123</v>
      </c>
      <c r="C17" s="115">
        <v>50377</v>
      </c>
      <c r="D17" s="115">
        <v>5</v>
      </c>
      <c r="E17" s="115">
        <v>35</v>
      </c>
      <c r="F17" s="114">
        <v>67456</v>
      </c>
      <c r="G17" s="366">
        <v>67456</v>
      </c>
      <c r="H17" s="115">
        <v>20614</v>
      </c>
      <c r="I17" s="115">
        <v>10835</v>
      </c>
      <c r="J17" s="115">
        <v>9779</v>
      </c>
      <c r="K17" s="409">
        <v>11.41</v>
      </c>
      <c r="L17" s="115">
        <v>8675</v>
      </c>
      <c r="M17" s="115">
        <v>5692</v>
      </c>
      <c r="N17" s="115">
        <v>2983</v>
      </c>
      <c r="O17" s="412">
        <v>4.8</v>
      </c>
      <c r="P17" s="333">
        <v>15463</v>
      </c>
      <c r="Q17" s="411">
        <v>8.56</v>
      </c>
      <c r="R17" s="417">
        <v>5774</v>
      </c>
      <c r="S17" s="413">
        <v>3.19</v>
      </c>
    </row>
    <row r="18" spans="1:19" s="67" customFormat="1" ht="16.5" customHeight="1">
      <c r="A18" s="420" t="s">
        <v>819</v>
      </c>
      <c r="B18" s="115">
        <v>29338</v>
      </c>
      <c r="C18" s="115">
        <v>54284</v>
      </c>
      <c r="D18" s="671">
        <v>0</v>
      </c>
      <c r="E18" s="115">
        <v>31</v>
      </c>
      <c r="F18" s="114">
        <v>75796</v>
      </c>
      <c r="G18" s="366">
        <v>75796</v>
      </c>
      <c r="H18" s="115">
        <v>19825</v>
      </c>
      <c r="I18" s="115">
        <v>10285</v>
      </c>
      <c r="J18" s="115">
        <v>9540</v>
      </c>
      <c r="K18" s="409">
        <v>10.788810330265484</v>
      </c>
      <c r="L18" s="115">
        <v>9081</v>
      </c>
      <c r="M18" s="115">
        <v>6021</v>
      </c>
      <c r="N18" s="115">
        <v>3060</v>
      </c>
      <c r="O18" s="412">
        <v>4.94</v>
      </c>
      <c r="P18" s="333">
        <v>11887</v>
      </c>
      <c r="Q18" s="411">
        <v>6.47</v>
      </c>
      <c r="R18" s="417">
        <v>5770</v>
      </c>
      <c r="S18" s="413">
        <v>3.14</v>
      </c>
    </row>
    <row r="19" spans="1:19" s="67" customFormat="1" ht="13.5" customHeight="1">
      <c r="A19" s="74"/>
      <c r="B19" s="115"/>
      <c r="C19" s="115"/>
      <c r="D19" s="671"/>
      <c r="E19" s="115"/>
      <c r="F19" s="114"/>
      <c r="G19" s="366"/>
      <c r="H19" s="115"/>
      <c r="I19" s="115"/>
      <c r="J19" s="115"/>
      <c r="K19" s="409"/>
      <c r="L19" s="115"/>
      <c r="M19" s="115"/>
      <c r="N19" s="115"/>
      <c r="O19" s="412"/>
      <c r="P19" s="333"/>
      <c r="Q19" s="411"/>
      <c r="R19" s="417"/>
      <c r="S19" s="413"/>
    </row>
    <row r="20" spans="1:19" s="76" customFormat="1" ht="16.5" customHeight="1">
      <c r="A20" s="392" t="s">
        <v>818</v>
      </c>
      <c r="B20" s="377">
        <f aca="true" t="shared" si="0" ref="B20:J20">SUM(B22:B38)</f>
        <v>32611</v>
      </c>
      <c r="C20" s="377">
        <f t="shared" si="0"/>
        <v>55657</v>
      </c>
      <c r="D20" s="655">
        <f t="shared" si="0"/>
        <v>0</v>
      </c>
      <c r="E20" s="377">
        <f t="shared" si="0"/>
        <v>8192</v>
      </c>
      <c r="F20" s="377">
        <f t="shared" si="0"/>
        <v>72387</v>
      </c>
      <c r="G20" s="377">
        <f t="shared" si="0"/>
        <v>72404</v>
      </c>
      <c r="H20" s="378">
        <f t="shared" si="0"/>
        <v>19338</v>
      </c>
      <c r="I20" s="377">
        <f t="shared" si="0"/>
        <v>10080</v>
      </c>
      <c r="J20" s="377">
        <f t="shared" si="0"/>
        <v>9258</v>
      </c>
      <c r="K20" s="409">
        <f>H20/(('現住戶人口密度及性比例'!F19+'現住戶人口密度及性比例'!F17)/2)*1000</f>
        <v>10.359610483360097</v>
      </c>
      <c r="L20" s="377">
        <f>SUM(L22:L38)</f>
        <v>9423</v>
      </c>
      <c r="M20" s="377">
        <f>SUM(M22:M38)</f>
        <v>6287</v>
      </c>
      <c r="N20" s="377">
        <f>SUM(N22:N38)</f>
        <v>3136</v>
      </c>
      <c r="O20" s="411">
        <v>5.04</v>
      </c>
      <c r="P20" s="333">
        <f>SUM(P22:P38)</f>
        <v>13167</v>
      </c>
      <c r="Q20" s="411">
        <v>7.05</v>
      </c>
      <c r="R20" s="417">
        <f>SUM(R22:R38)</f>
        <v>6016</v>
      </c>
      <c r="S20" s="413">
        <v>3.22</v>
      </c>
    </row>
    <row r="21" spans="1:19" s="76" customFormat="1" ht="13.5" customHeight="1">
      <c r="A21" s="75"/>
      <c r="B21" s="377"/>
      <c r="C21" s="377"/>
      <c r="D21" s="655"/>
      <c r="E21" s="377"/>
      <c r="F21" s="377"/>
      <c r="G21" s="370"/>
      <c r="H21" s="378"/>
      <c r="I21" s="377"/>
      <c r="J21" s="377"/>
      <c r="K21" s="409"/>
      <c r="L21" s="377"/>
      <c r="M21" s="377"/>
      <c r="N21" s="377"/>
      <c r="O21" s="412"/>
      <c r="P21" s="333"/>
      <c r="Q21" s="411"/>
      <c r="R21" s="417"/>
      <c r="S21" s="413"/>
    </row>
    <row r="22" spans="1:19" s="76" customFormat="1" ht="16.5" customHeight="1">
      <c r="A22" s="77" t="s">
        <v>657</v>
      </c>
      <c r="B22" s="377">
        <v>6614</v>
      </c>
      <c r="C22" s="377">
        <v>9176</v>
      </c>
      <c r="D22" s="655">
        <v>0</v>
      </c>
      <c r="E22" s="377">
        <v>15</v>
      </c>
      <c r="F22" s="377">
        <v>20286</v>
      </c>
      <c r="G22" s="370">
        <v>20286</v>
      </c>
      <c r="H22" s="378">
        <v>3863</v>
      </c>
      <c r="I22" s="377">
        <v>1986</v>
      </c>
      <c r="J22" s="377">
        <v>1877</v>
      </c>
      <c r="K22" s="409">
        <v>10.36</v>
      </c>
      <c r="L22" s="377">
        <v>1432</v>
      </c>
      <c r="M22" s="370">
        <v>878</v>
      </c>
      <c r="N22" s="377">
        <v>554</v>
      </c>
      <c r="O22" s="411">
        <v>3.84</v>
      </c>
      <c r="P22" s="333">
        <v>2594</v>
      </c>
      <c r="Q22" s="411">
        <v>6.95</v>
      </c>
      <c r="R22" s="417">
        <v>1221</v>
      </c>
      <c r="S22" s="413">
        <v>3.27</v>
      </c>
    </row>
    <row r="23" spans="1:19" s="76" customFormat="1" ht="13.5" customHeight="1">
      <c r="A23" s="78"/>
      <c r="B23" s="377"/>
      <c r="C23" s="377"/>
      <c r="D23" s="655"/>
      <c r="E23" s="381"/>
      <c r="F23" s="377"/>
      <c r="G23" s="369"/>
      <c r="H23" s="378"/>
      <c r="I23" s="377"/>
      <c r="J23" s="377"/>
      <c r="K23" s="409"/>
      <c r="L23" s="377"/>
      <c r="M23" s="377"/>
      <c r="N23" s="377"/>
      <c r="O23" s="412"/>
      <c r="P23" s="333"/>
      <c r="Q23" s="411"/>
      <c r="R23" s="371"/>
      <c r="S23" s="413"/>
    </row>
    <row r="24" spans="1:19" s="76" customFormat="1" ht="16.5" customHeight="1">
      <c r="A24" s="77" t="s">
        <v>658</v>
      </c>
      <c r="B24" s="377">
        <v>4947</v>
      </c>
      <c r="C24" s="377">
        <v>9914</v>
      </c>
      <c r="D24" s="656">
        <v>0</v>
      </c>
      <c r="E24" s="377">
        <v>8151</v>
      </c>
      <c r="F24" s="377">
        <v>17117</v>
      </c>
      <c r="G24" s="370">
        <v>17117</v>
      </c>
      <c r="H24" s="378">
        <v>3511</v>
      </c>
      <c r="I24" s="377">
        <v>1831</v>
      </c>
      <c r="J24" s="377">
        <v>1680</v>
      </c>
      <c r="K24" s="409">
        <v>10.07</v>
      </c>
      <c r="L24" s="377">
        <v>1649</v>
      </c>
      <c r="M24" s="370">
        <v>1120</v>
      </c>
      <c r="N24" s="377">
        <v>529</v>
      </c>
      <c r="O24" s="411">
        <v>4.73</v>
      </c>
      <c r="P24" s="333">
        <v>2575</v>
      </c>
      <c r="Q24" s="411">
        <v>7.39</v>
      </c>
      <c r="R24" s="417">
        <v>1149</v>
      </c>
      <c r="S24" s="413">
        <v>3.3</v>
      </c>
    </row>
    <row r="25" spans="1:19" s="76" customFormat="1" ht="16.5" customHeight="1">
      <c r="A25" s="77" t="s">
        <v>660</v>
      </c>
      <c r="B25" s="377">
        <v>2794</v>
      </c>
      <c r="C25" s="377">
        <v>9108</v>
      </c>
      <c r="D25" s="656">
        <v>0</v>
      </c>
      <c r="E25" s="377">
        <v>5</v>
      </c>
      <c r="F25" s="377">
        <v>6189</v>
      </c>
      <c r="G25" s="370">
        <v>6189</v>
      </c>
      <c r="H25" s="378">
        <v>1793</v>
      </c>
      <c r="I25" s="377">
        <v>899</v>
      </c>
      <c r="J25" s="377">
        <v>894</v>
      </c>
      <c r="K25" s="409">
        <v>9.04</v>
      </c>
      <c r="L25" s="377">
        <v>896</v>
      </c>
      <c r="M25" s="370">
        <v>595</v>
      </c>
      <c r="N25" s="377">
        <v>301</v>
      </c>
      <c r="O25" s="412">
        <v>4.52</v>
      </c>
      <c r="P25" s="333">
        <v>1294</v>
      </c>
      <c r="Q25" s="411">
        <v>6.52</v>
      </c>
      <c r="R25" s="417">
        <v>638</v>
      </c>
      <c r="S25" s="413">
        <v>3.22</v>
      </c>
    </row>
    <row r="26" spans="1:19" s="76" customFormat="1" ht="16.5" customHeight="1">
      <c r="A26" s="77" t="s">
        <v>661</v>
      </c>
      <c r="B26" s="377">
        <v>2821</v>
      </c>
      <c r="C26" s="377">
        <v>6441</v>
      </c>
      <c r="D26" s="656">
        <v>0</v>
      </c>
      <c r="E26" s="377">
        <v>5</v>
      </c>
      <c r="F26" s="377">
        <v>4836</v>
      </c>
      <c r="G26" s="370">
        <v>4836</v>
      </c>
      <c r="H26" s="378">
        <v>1685</v>
      </c>
      <c r="I26" s="377">
        <v>873</v>
      </c>
      <c r="J26" s="377">
        <v>812</v>
      </c>
      <c r="K26" s="409">
        <v>9.9</v>
      </c>
      <c r="L26" s="377">
        <v>1080</v>
      </c>
      <c r="M26" s="370">
        <v>822</v>
      </c>
      <c r="N26" s="377">
        <v>258</v>
      </c>
      <c r="O26" s="411">
        <v>6.35</v>
      </c>
      <c r="P26" s="333">
        <v>1236</v>
      </c>
      <c r="Q26" s="411">
        <v>7.26</v>
      </c>
      <c r="R26" s="417">
        <v>560</v>
      </c>
      <c r="S26" s="413">
        <v>3.29</v>
      </c>
    </row>
    <row r="27" spans="1:19" s="76" customFormat="1" ht="13.5" customHeight="1">
      <c r="A27" s="78"/>
      <c r="B27" s="377"/>
      <c r="C27" s="377"/>
      <c r="D27" s="655"/>
      <c r="E27" s="377"/>
      <c r="F27" s="377"/>
      <c r="G27" s="370"/>
      <c r="H27" s="378"/>
      <c r="I27" s="377"/>
      <c r="J27" s="377"/>
      <c r="K27" s="409"/>
      <c r="L27" s="377"/>
      <c r="M27" s="377"/>
      <c r="N27" s="377"/>
      <c r="O27" s="412"/>
      <c r="P27" s="333"/>
      <c r="Q27" s="411"/>
      <c r="R27" s="417"/>
      <c r="S27" s="413"/>
    </row>
    <row r="28" spans="1:19" s="76" customFormat="1" ht="16.5" customHeight="1">
      <c r="A28" s="77" t="s">
        <v>662</v>
      </c>
      <c r="B28" s="377">
        <v>1401</v>
      </c>
      <c r="C28" s="377">
        <v>2565</v>
      </c>
      <c r="D28" s="655">
        <v>0</v>
      </c>
      <c r="E28" s="377">
        <v>2</v>
      </c>
      <c r="F28" s="377">
        <v>3102</v>
      </c>
      <c r="G28" s="370">
        <v>3102</v>
      </c>
      <c r="H28" s="378">
        <v>920</v>
      </c>
      <c r="I28" s="377">
        <v>488</v>
      </c>
      <c r="J28" s="377">
        <v>432</v>
      </c>
      <c r="K28" s="409">
        <v>10.6</v>
      </c>
      <c r="L28" s="377">
        <v>592</v>
      </c>
      <c r="M28" s="370">
        <v>400</v>
      </c>
      <c r="N28" s="377">
        <v>192</v>
      </c>
      <c r="O28" s="411">
        <v>6.82</v>
      </c>
      <c r="P28" s="333">
        <v>597</v>
      </c>
      <c r="Q28" s="411">
        <v>6.88</v>
      </c>
      <c r="R28" s="417">
        <v>281</v>
      </c>
      <c r="S28" s="413">
        <v>3.24</v>
      </c>
    </row>
    <row r="29" spans="1:19" s="76" customFormat="1" ht="16.5" customHeight="1">
      <c r="A29" s="77" t="s">
        <v>663</v>
      </c>
      <c r="B29" s="377">
        <v>2437</v>
      </c>
      <c r="C29" s="377">
        <v>2953</v>
      </c>
      <c r="D29" s="655">
        <v>0</v>
      </c>
      <c r="E29" s="377">
        <v>9</v>
      </c>
      <c r="F29" s="377">
        <v>5640</v>
      </c>
      <c r="G29" s="370">
        <v>5640</v>
      </c>
      <c r="H29" s="378">
        <v>1450</v>
      </c>
      <c r="I29" s="377">
        <v>760</v>
      </c>
      <c r="J29" s="377">
        <v>690</v>
      </c>
      <c r="K29" s="409">
        <v>10.57</v>
      </c>
      <c r="L29" s="377">
        <v>688</v>
      </c>
      <c r="M29" s="370">
        <v>447</v>
      </c>
      <c r="N29" s="377">
        <v>241</v>
      </c>
      <c r="O29" s="412">
        <v>5.01</v>
      </c>
      <c r="P29" s="333">
        <v>918</v>
      </c>
      <c r="Q29" s="411">
        <v>6.69</v>
      </c>
      <c r="R29" s="417">
        <v>452</v>
      </c>
      <c r="S29" s="413">
        <v>3.29</v>
      </c>
    </row>
    <row r="30" spans="1:19" s="76" customFormat="1" ht="16.5" customHeight="1">
      <c r="A30" s="77" t="s">
        <v>664</v>
      </c>
      <c r="B30" s="377">
        <v>2192</v>
      </c>
      <c r="C30" s="377">
        <v>3063</v>
      </c>
      <c r="D30" s="656">
        <v>0</v>
      </c>
      <c r="E30" s="377">
        <v>2</v>
      </c>
      <c r="F30" s="377">
        <v>3372</v>
      </c>
      <c r="G30" s="370">
        <v>3372</v>
      </c>
      <c r="H30" s="378">
        <v>1571</v>
      </c>
      <c r="I30" s="377">
        <v>837</v>
      </c>
      <c r="J30" s="377">
        <v>734</v>
      </c>
      <c r="K30" s="409">
        <v>13.01</v>
      </c>
      <c r="L30" s="377">
        <v>473</v>
      </c>
      <c r="M30" s="377">
        <v>308</v>
      </c>
      <c r="N30" s="377">
        <v>165</v>
      </c>
      <c r="O30" s="411">
        <v>3.92</v>
      </c>
      <c r="P30" s="333">
        <v>961</v>
      </c>
      <c r="Q30" s="411">
        <v>7.96</v>
      </c>
      <c r="R30" s="417">
        <v>370</v>
      </c>
      <c r="S30" s="413">
        <v>3.06</v>
      </c>
    </row>
    <row r="31" spans="1:19" s="76" customFormat="1" ht="13.5" customHeight="1">
      <c r="A31" s="78"/>
      <c r="B31" s="377"/>
      <c r="C31" s="377"/>
      <c r="D31" s="655"/>
      <c r="E31" s="377"/>
      <c r="F31" s="377"/>
      <c r="G31" s="369"/>
      <c r="H31" s="378"/>
      <c r="I31" s="377"/>
      <c r="J31" s="377"/>
      <c r="K31" s="409"/>
      <c r="L31" s="377"/>
      <c r="M31" s="377"/>
      <c r="N31" s="377"/>
      <c r="O31" s="412"/>
      <c r="P31" s="333"/>
      <c r="Q31" s="411"/>
      <c r="R31" s="371"/>
      <c r="S31" s="413"/>
    </row>
    <row r="32" spans="1:19" s="76" customFormat="1" ht="16.5" customHeight="1">
      <c r="A32" s="77" t="s">
        <v>665</v>
      </c>
      <c r="B32" s="377">
        <v>1123</v>
      </c>
      <c r="C32" s="377">
        <v>2362</v>
      </c>
      <c r="D32" s="655">
        <v>0</v>
      </c>
      <c r="E32" s="656">
        <v>0</v>
      </c>
      <c r="F32" s="377">
        <v>1697</v>
      </c>
      <c r="G32" s="370">
        <v>1714</v>
      </c>
      <c r="H32" s="378">
        <v>916</v>
      </c>
      <c r="I32" s="377">
        <v>467</v>
      </c>
      <c r="J32" s="377">
        <v>449</v>
      </c>
      <c r="K32" s="409">
        <v>11.52</v>
      </c>
      <c r="L32" s="377">
        <v>448</v>
      </c>
      <c r="M32" s="370">
        <v>304</v>
      </c>
      <c r="N32" s="377">
        <v>144</v>
      </c>
      <c r="O32" s="411">
        <v>5.63</v>
      </c>
      <c r="P32" s="333">
        <v>523</v>
      </c>
      <c r="Q32" s="411">
        <v>6.58</v>
      </c>
      <c r="R32" s="417">
        <v>256</v>
      </c>
      <c r="S32" s="413">
        <v>3.22</v>
      </c>
    </row>
    <row r="33" spans="1:19" s="76" customFormat="1" ht="16.5" customHeight="1">
      <c r="A33" s="77" t="s">
        <v>666</v>
      </c>
      <c r="B33" s="377">
        <v>4668</v>
      </c>
      <c r="C33" s="377">
        <v>3358</v>
      </c>
      <c r="D33" s="655">
        <v>0</v>
      </c>
      <c r="E33" s="377">
        <v>2</v>
      </c>
      <c r="F33" s="377">
        <v>3517</v>
      </c>
      <c r="G33" s="370">
        <v>3517</v>
      </c>
      <c r="H33" s="378">
        <v>1369</v>
      </c>
      <c r="I33" s="377">
        <v>741</v>
      </c>
      <c r="J33" s="377">
        <v>628</v>
      </c>
      <c r="K33" s="409">
        <v>11.04</v>
      </c>
      <c r="L33" s="377">
        <v>638</v>
      </c>
      <c r="M33" s="370">
        <v>427</v>
      </c>
      <c r="N33" s="377">
        <v>211</v>
      </c>
      <c r="O33" s="412">
        <v>5.15</v>
      </c>
      <c r="P33" s="333">
        <v>961</v>
      </c>
      <c r="Q33" s="411">
        <v>7.76</v>
      </c>
      <c r="R33" s="417">
        <v>413</v>
      </c>
      <c r="S33" s="413">
        <v>3.33</v>
      </c>
    </row>
    <row r="34" spans="1:19" s="76" customFormat="1" ht="16.5" customHeight="1">
      <c r="A34" s="77" t="s">
        <v>667</v>
      </c>
      <c r="B34" s="377">
        <v>2120</v>
      </c>
      <c r="C34" s="377">
        <v>2749</v>
      </c>
      <c r="D34" s="656">
        <v>0</v>
      </c>
      <c r="E34" s="377">
        <v>1</v>
      </c>
      <c r="F34" s="377">
        <v>4608</v>
      </c>
      <c r="G34" s="370">
        <v>4608</v>
      </c>
      <c r="H34" s="378">
        <v>949</v>
      </c>
      <c r="I34" s="377">
        <v>480</v>
      </c>
      <c r="J34" s="377">
        <v>469</v>
      </c>
      <c r="K34" s="409">
        <v>8.57</v>
      </c>
      <c r="L34" s="377">
        <v>617</v>
      </c>
      <c r="M34" s="370">
        <v>394</v>
      </c>
      <c r="N34" s="377">
        <v>223</v>
      </c>
      <c r="O34" s="411">
        <v>5.57</v>
      </c>
      <c r="P34" s="333">
        <v>738</v>
      </c>
      <c r="Q34" s="411">
        <v>6.67</v>
      </c>
      <c r="R34" s="417">
        <v>358</v>
      </c>
      <c r="S34" s="413">
        <v>3.23</v>
      </c>
    </row>
    <row r="35" spans="1:19" s="76" customFormat="1" ht="13.5" customHeight="1">
      <c r="A35" s="78"/>
      <c r="B35" s="377"/>
      <c r="C35" s="377"/>
      <c r="D35" s="655"/>
      <c r="E35" s="377"/>
      <c r="F35" s="377"/>
      <c r="G35" s="369"/>
      <c r="H35" s="378"/>
      <c r="I35" s="377"/>
      <c r="J35" s="377"/>
      <c r="K35" s="409"/>
      <c r="L35" s="377"/>
      <c r="M35" s="377"/>
      <c r="N35" s="377"/>
      <c r="O35" s="412"/>
      <c r="P35" s="333"/>
      <c r="Q35" s="411"/>
      <c r="R35" s="371"/>
      <c r="S35" s="413"/>
    </row>
    <row r="36" spans="1:19" s="76" customFormat="1" ht="16.5" customHeight="1">
      <c r="A36" s="77" t="s">
        <v>668</v>
      </c>
      <c r="B36" s="377">
        <v>636</v>
      </c>
      <c r="C36" s="377">
        <v>1427</v>
      </c>
      <c r="D36" s="655">
        <v>0</v>
      </c>
      <c r="E36" s="656">
        <v>0</v>
      </c>
      <c r="F36" s="377">
        <v>843</v>
      </c>
      <c r="G36" s="370">
        <v>843</v>
      </c>
      <c r="H36" s="378">
        <v>496</v>
      </c>
      <c r="I36" s="377">
        <v>274</v>
      </c>
      <c r="J36" s="377">
        <v>222</v>
      </c>
      <c r="K36" s="409">
        <v>10</v>
      </c>
      <c r="L36" s="377">
        <v>395</v>
      </c>
      <c r="M36" s="370">
        <v>256</v>
      </c>
      <c r="N36" s="370">
        <v>139</v>
      </c>
      <c r="O36" s="411">
        <v>7.96</v>
      </c>
      <c r="P36" s="333">
        <v>317</v>
      </c>
      <c r="Q36" s="411">
        <v>6.39</v>
      </c>
      <c r="R36" s="417">
        <v>110</v>
      </c>
      <c r="S36" s="413">
        <v>2.22</v>
      </c>
    </row>
    <row r="37" spans="1:19" s="76" customFormat="1" ht="16.5" customHeight="1">
      <c r="A37" s="77" t="s">
        <v>669</v>
      </c>
      <c r="B37" s="377">
        <v>660</v>
      </c>
      <c r="C37" s="377">
        <v>1802</v>
      </c>
      <c r="D37" s="656">
        <v>0</v>
      </c>
      <c r="E37" s="655">
        <v>0</v>
      </c>
      <c r="F37" s="377">
        <v>1080</v>
      </c>
      <c r="G37" s="370">
        <v>1080</v>
      </c>
      <c r="H37" s="378">
        <v>644</v>
      </c>
      <c r="I37" s="377">
        <v>346</v>
      </c>
      <c r="J37" s="377">
        <v>298</v>
      </c>
      <c r="K37" s="409">
        <v>11.31</v>
      </c>
      <c r="L37" s="377">
        <v>393</v>
      </c>
      <c r="M37" s="370">
        <v>252</v>
      </c>
      <c r="N37" s="370">
        <v>141</v>
      </c>
      <c r="O37" s="412">
        <v>6.9</v>
      </c>
      <c r="P37" s="333">
        <v>375</v>
      </c>
      <c r="Q37" s="411">
        <v>6.59</v>
      </c>
      <c r="R37" s="417">
        <v>179</v>
      </c>
      <c r="S37" s="413">
        <v>3.14</v>
      </c>
    </row>
    <row r="38" spans="1:19" s="76" customFormat="1" ht="16.5" customHeight="1" thickBot="1">
      <c r="A38" s="79" t="s">
        <v>670</v>
      </c>
      <c r="B38" s="384">
        <v>198</v>
      </c>
      <c r="C38" s="384">
        <v>739</v>
      </c>
      <c r="D38" s="672">
        <v>0</v>
      </c>
      <c r="E38" s="673">
        <v>0</v>
      </c>
      <c r="F38" s="375">
        <v>100</v>
      </c>
      <c r="G38" s="375">
        <v>100</v>
      </c>
      <c r="H38" s="383">
        <v>171</v>
      </c>
      <c r="I38" s="384">
        <v>98</v>
      </c>
      <c r="J38" s="384">
        <v>73</v>
      </c>
      <c r="K38" s="410">
        <v>15.61</v>
      </c>
      <c r="L38" s="384">
        <v>122</v>
      </c>
      <c r="M38" s="375">
        <v>84</v>
      </c>
      <c r="N38" s="384">
        <v>38</v>
      </c>
      <c r="O38" s="406">
        <v>11.14</v>
      </c>
      <c r="P38" s="416">
        <v>78</v>
      </c>
      <c r="Q38" s="406">
        <v>7.12</v>
      </c>
      <c r="R38" s="416">
        <v>29</v>
      </c>
      <c r="S38" s="415">
        <v>2.65</v>
      </c>
    </row>
    <row r="39" spans="1:19" s="76" customFormat="1" ht="13.5" customHeight="1">
      <c r="A39" s="86" t="s">
        <v>706</v>
      </c>
      <c r="B39" s="92"/>
      <c r="C39" s="92"/>
      <c r="D39" s="92"/>
      <c r="E39" s="92"/>
      <c r="F39" s="92"/>
      <c r="G39" s="92"/>
      <c r="S39" s="93"/>
    </row>
    <row r="40" spans="1:19" s="76" customFormat="1" ht="13.5" customHeight="1">
      <c r="A40" s="86" t="s">
        <v>707</v>
      </c>
      <c r="B40" s="92"/>
      <c r="C40" s="92"/>
      <c r="D40" s="92"/>
      <c r="E40" s="92"/>
      <c r="F40" s="92"/>
      <c r="G40" s="92"/>
      <c r="S40" s="93"/>
    </row>
    <row r="41" spans="1:19" s="76" customFormat="1" ht="13.5" customHeight="1">
      <c r="A41" s="86" t="s">
        <v>708</v>
      </c>
      <c r="B41" s="92"/>
      <c r="C41" s="92"/>
      <c r="D41" s="92"/>
      <c r="E41" s="92"/>
      <c r="F41" s="92"/>
      <c r="G41" s="92"/>
      <c r="S41" s="93"/>
    </row>
    <row r="42" ht="21.75" customHeight="1">
      <c r="A42" s="7"/>
    </row>
  </sheetData>
  <mergeCells count="26">
    <mergeCell ref="L4:N4"/>
    <mergeCell ref="D6:D7"/>
    <mergeCell ref="B6:B7"/>
    <mergeCell ref="M5:M6"/>
    <mergeCell ref="I5:I6"/>
    <mergeCell ref="C6:C7"/>
    <mergeCell ref="H2:S2"/>
    <mergeCell ref="A2:G2"/>
    <mergeCell ref="O6:O7"/>
    <mergeCell ref="P4:Q5"/>
    <mergeCell ref="Q6:Q7"/>
    <mergeCell ref="R4:S5"/>
    <mergeCell ref="R6:R7"/>
    <mergeCell ref="F4:G5"/>
    <mergeCell ref="H5:H6"/>
    <mergeCell ref="A4:A6"/>
    <mergeCell ref="S6:S7"/>
    <mergeCell ref="H3:I3"/>
    <mergeCell ref="J5:J6"/>
    <mergeCell ref="L5:L6"/>
    <mergeCell ref="K4:K5"/>
    <mergeCell ref="K6:K7"/>
    <mergeCell ref="O4:O5"/>
    <mergeCell ref="H4:J4"/>
    <mergeCell ref="P6:P7"/>
    <mergeCell ref="N5:N6"/>
  </mergeCells>
  <printOptions/>
  <pageMargins left="1.1811023622047245" right="1.1811023622047245" top="1.5748031496062993" bottom="1.5748031496062993" header="0.5118110236220472" footer="0.9055118110236221"/>
  <pageSetup firstPageNumber="5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="120" zoomScaleNormal="120" workbookViewId="0" topLeftCell="J28">
      <selection activeCell="H44" sqref="H44"/>
    </sheetView>
  </sheetViews>
  <sheetFormatPr defaultColWidth="9.00390625" defaultRowHeight="21.75" customHeight="1"/>
  <cols>
    <col min="1" max="1" width="11.625" style="9" customWidth="1"/>
    <col min="2" max="2" width="3.625" style="3" customWidth="1"/>
    <col min="3" max="3" width="7.625" style="5" customWidth="1"/>
    <col min="4" max="11" width="6.50390625" style="5" customWidth="1"/>
    <col min="12" max="23" width="5.625" style="5" customWidth="1"/>
    <col min="24" max="24" width="7.375" style="5" customWidth="1"/>
    <col min="25" max="16384" width="10.625" style="1" customWidth="1"/>
  </cols>
  <sheetData>
    <row r="1" spans="1:24" s="44" customFormat="1" ht="16.5" customHeight="1">
      <c r="A1" s="60" t="s">
        <v>470</v>
      </c>
      <c r="B1" s="5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321" t="s">
        <v>710</v>
      </c>
    </row>
    <row r="2" spans="1:24" s="112" customFormat="1" ht="19.5" customHeight="1">
      <c r="A2" s="747" t="s">
        <v>316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748" t="s">
        <v>317</v>
      </c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</row>
    <row r="3" spans="1:24" s="30" customFormat="1" ht="16.5" customHeight="1" thickBot="1">
      <c r="A3" s="96"/>
      <c r="B3" s="24"/>
      <c r="C3" s="27"/>
      <c r="D3" s="27"/>
      <c r="E3" s="27"/>
      <c r="F3" s="27"/>
      <c r="G3" s="27"/>
      <c r="H3" s="27"/>
      <c r="I3" s="27"/>
      <c r="J3" s="27"/>
      <c r="K3" s="59" t="s">
        <v>471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9" t="s">
        <v>318</v>
      </c>
    </row>
    <row r="4" spans="1:24" s="53" customFormat="1" ht="24" customHeight="1">
      <c r="A4" s="422" t="s">
        <v>256</v>
      </c>
      <c r="B4" s="423" t="s">
        <v>257</v>
      </c>
      <c r="C4" s="352" t="s">
        <v>258</v>
      </c>
      <c r="D4" s="97" t="s">
        <v>259</v>
      </c>
      <c r="E4" s="98" t="s">
        <v>260</v>
      </c>
      <c r="F4" s="98" t="s">
        <v>261</v>
      </c>
      <c r="G4" s="98" t="s">
        <v>262</v>
      </c>
      <c r="H4" s="99" t="s">
        <v>263</v>
      </c>
      <c r="I4" s="99" t="s">
        <v>264</v>
      </c>
      <c r="J4" s="99" t="s">
        <v>265</v>
      </c>
      <c r="K4" s="98" t="s">
        <v>266</v>
      </c>
      <c r="L4" s="99" t="s">
        <v>267</v>
      </c>
      <c r="M4" s="98" t="s">
        <v>268</v>
      </c>
      <c r="N4" s="99" t="s">
        <v>269</v>
      </c>
      <c r="O4" s="99" t="s">
        <v>270</v>
      </c>
      <c r="P4" s="99" t="s">
        <v>271</v>
      </c>
      <c r="Q4" s="99" t="s">
        <v>272</v>
      </c>
      <c r="R4" s="99" t="s">
        <v>273</v>
      </c>
      <c r="S4" s="98" t="s">
        <v>274</v>
      </c>
      <c r="T4" s="98" t="s">
        <v>275</v>
      </c>
      <c r="U4" s="99" t="s">
        <v>276</v>
      </c>
      <c r="V4" s="98" t="s">
        <v>277</v>
      </c>
      <c r="W4" s="98" t="s">
        <v>278</v>
      </c>
      <c r="X4" s="100" t="s">
        <v>279</v>
      </c>
    </row>
    <row r="5" spans="1:24" s="107" customFormat="1" ht="21.75" customHeight="1" thickBot="1">
      <c r="A5" s="101" t="s">
        <v>280</v>
      </c>
      <c r="B5" s="102" t="s">
        <v>281</v>
      </c>
      <c r="C5" s="103" t="s">
        <v>282</v>
      </c>
      <c r="D5" s="103" t="s">
        <v>283</v>
      </c>
      <c r="E5" s="103" t="s">
        <v>284</v>
      </c>
      <c r="F5" s="103" t="s">
        <v>285</v>
      </c>
      <c r="G5" s="103" t="s">
        <v>286</v>
      </c>
      <c r="H5" s="104" t="s">
        <v>287</v>
      </c>
      <c r="I5" s="104" t="s">
        <v>288</v>
      </c>
      <c r="J5" s="104" t="s">
        <v>289</v>
      </c>
      <c r="K5" s="103" t="s">
        <v>290</v>
      </c>
      <c r="L5" s="104" t="s">
        <v>291</v>
      </c>
      <c r="M5" s="103" t="s">
        <v>292</v>
      </c>
      <c r="N5" s="104" t="s">
        <v>293</v>
      </c>
      <c r="O5" s="104" t="s">
        <v>294</v>
      </c>
      <c r="P5" s="104" t="s">
        <v>295</v>
      </c>
      <c r="Q5" s="104" t="s">
        <v>296</v>
      </c>
      <c r="R5" s="104" t="s">
        <v>297</v>
      </c>
      <c r="S5" s="103" t="s">
        <v>298</v>
      </c>
      <c r="T5" s="103" t="s">
        <v>299</v>
      </c>
      <c r="U5" s="104" t="s">
        <v>300</v>
      </c>
      <c r="V5" s="103" t="s">
        <v>301</v>
      </c>
      <c r="W5" s="103" t="s">
        <v>302</v>
      </c>
      <c r="X5" s="105" t="s">
        <v>303</v>
      </c>
    </row>
    <row r="6" spans="1:24" s="67" customFormat="1" ht="16.5" customHeight="1">
      <c r="A6" s="687" t="s">
        <v>304</v>
      </c>
      <c r="B6" s="424" t="s">
        <v>305</v>
      </c>
      <c r="C6" s="366">
        <v>1524127</v>
      </c>
      <c r="D6" s="366">
        <v>125929</v>
      </c>
      <c r="E6" s="366">
        <v>128461</v>
      </c>
      <c r="F6" s="366">
        <v>146556</v>
      </c>
      <c r="G6" s="366">
        <v>144356</v>
      </c>
      <c r="H6" s="366">
        <v>126060</v>
      </c>
      <c r="I6" s="366">
        <v>136876</v>
      </c>
      <c r="J6" s="366">
        <v>145827</v>
      </c>
      <c r="K6" s="366">
        <v>134613</v>
      </c>
      <c r="L6" s="366">
        <v>113874</v>
      </c>
      <c r="M6" s="366">
        <v>70823</v>
      </c>
      <c r="N6" s="366">
        <v>51988</v>
      </c>
      <c r="O6" s="366">
        <v>46395</v>
      </c>
      <c r="P6" s="366">
        <v>42017</v>
      </c>
      <c r="Q6" s="366">
        <v>48436</v>
      </c>
      <c r="R6" s="366">
        <v>31658</v>
      </c>
      <c r="S6" s="366">
        <v>16678</v>
      </c>
      <c r="T6" s="366">
        <v>9055</v>
      </c>
      <c r="U6" s="366">
        <v>3312</v>
      </c>
      <c r="V6" s="366">
        <v>957</v>
      </c>
      <c r="W6" s="366">
        <v>224</v>
      </c>
      <c r="X6" s="421">
        <v>32</v>
      </c>
    </row>
    <row r="7" spans="1:24" s="67" customFormat="1" ht="16.5" customHeight="1">
      <c r="A7" s="688"/>
      <c r="B7" s="424" t="s">
        <v>306</v>
      </c>
      <c r="C7" s="366">
        <v>790390</v>
      </c>
      <c r="D7" s="115">
        <v>65908</v>
      </c>
      <c r="E7" s="115">
        <v>66999</v>
      </c>
      <c r="F7" s="115">
        <v>75711</v>
      </c>
      <c r="G7" s="115">
        <v>74097</v>
      </c>
      <c r="H7" s="115">
        <v>64186</v>
      </c>
      <c r="I7" s="115">
        <v>68738</v>
      </c>
      <c r="J7" s="115">
        <v>72897</v>
      </c>
      <c r="K7" s="366">
        <v>67668</v>
      </c>
      <c r="L7" s="366">
        <v>56766</v>
      </c>
      <c r="M7" s="115">
        <v>34727</v>
      </c>
      <c r="N7" s="115">
        <v>24929</v>
      </c>
      <c r="O7" s="115">
        <v>22153</v>
      </c>
      <c r="P7" s="115">
        <v>23766</v>
      </c>
      <c r="Q7" s="115">
        <v>33632</v>
      </c>
      <c r="R7" s="115">
        <v>21079</v>
      </c>
      <c r="S7" s="115">
        <v>10052</v>
      </c>
      <c r="T7" s="115">
        <v>5178</v>
      </c>
      <c r="U7" s="115">
        <v>1474</v>
      </c>
      <c r="V7" s="115">
        <v>349</v>
      </c>
      <c r="W7" s="115">
        <v>74</v>
      </c>
      <c r="X7" s="421">
        <v>7</v>
      </c>
    </row>
    <row r="8" spans="1:24" s="67" customFormat="1" ht="16.5" customHeight="1">
      <c r="A8" s="688"/>
      <c r="B8" s="424" t="s">
        <v>307</v>
      </c>
      <c r="C8" s="366">
        <v>733737</v>
      </c>
      <c r="D8" s="115">
        <v>60021</v>
      </c>
      <c r="E8" s="115">
        <v>61462</v>
      </c>
      <c r="F8" s="115">
        <v>70845</v>
      </c>
      <c r="G8" s="115">
        <v>70259</v>
      </c>
      <c r="H8" s="115">
        <v>61874</v>
      </c>
      <c r="I8" s="115">
        <v>68138</v>
      </c>
      <c r="J8" s="115">
        <v>72930</v>
      </c>
      <c r="K8" s="366">
        <v>66945</v>
      </c>
      <c r="L8" s="366">
        <v>57108</v>
      </c>
      <c r="M8" s="115">
        <v>36096</v>
      </c>
      <c r="N8" s="115">
        <v>27059</v>
      </c>
      <c r="O8" s="115">
        <v>24242</v>
      </c>
      <c r="P8" s="115">
        <v>18251</v>
      </c>
      <c r="Q8" s="115">
        <v>14804</v>
      </c>
      <c r="R8" s="115">
        <v>10579</v>
      </c>
      <c r="S8" s="115">
        <v>6626</v>
      </c>
      <c r="T8" s="115">
        <v>3877</v>
      </c>
      <c r="U8" s="115">
        <v>1838</v>
      </c>
      <c r="V8" s="115">
        <v>608</v>
      </c>
      <c r="W8" s="115">
        <v>150</v>
      </c>
      <c r="X8" s="421">
        <v>25</v>
      </c>
    </row>
    <row r="9" spans="1:24" s="67" customFormat="1" ht="10.5" customHeight="1">
      <c r="A9" s="75"/>
      <c r="B9" s="109"/>
      <c r="C9" s="366"/>
      <c r="D9" s="115"/>
      <c r="E9" s="115"/>
      <c r="F9" s="115"/>
      <c r="G9" s="115"/>
      <c r="H9" s="115"/>
      <c r="I9" s="115"/>
      <c r="J9" s="115"/>
      <c r="K9" s="366"/>
      <c r="L9" s="366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421"/>
    </row>
    <row r="10" spans="1:24" s="67" customFormat="1" ht="16.5" customHeight="1">
      <c r="A10" s="687" t="s">
        <v>308</v>
      </c>
      <c r="B10" s="424" t="s">
        <v>305</v>
      </c>
      <c r="C10" s="366">
        <v>1570456</v>
      </c>
      <c r="D10" s="115">
        <v>130298</v>
      </c>
      <c r="E10" s="115">
        <v>134279</v>
      </c>
      <c r="F10" s="115">
        <v>140272</v>
      </c>
      <c r="G10" s="115">
        <v>147950</v>
      </c>
      <c r="H10" s="115">
        <v>130735</v>
      </c>
      <c r="I10" s="115">
        <v>138530</v>
      </c>
      <c r="J10" s="115">
        <v>150660</v>
      </c>
      <c r="K10" s="366">
        <v>139089</v>
      </c>
      <c r="L10" s="366">
        <v>120191</v>
      </c>
      <c r="M10" s="115">
        <v>82067</v>
      </c>
      <c r="N10" s="115">
        <v>52021</v>
      </c>
      <c r="O10" s="115">
        <v>48385</v>
      </c>
      <c r="P10" s="115">
        <v>40774</v>
      </c>
      <c r="Q10" s="115">
        <v>48251</v>
      </c>
      <c r="R10" s="115">
        <v>34306</v>
      </c>
      <c r="S10" s="115">
        <v>18167</v>
      </c>
      <c r="T10" s="115">
        <v>9541</v>
      </c>
      <c r="U10" s="115">
        <v>3627</v>
      </c>
      <c r="V10" s="115">
        <v>1044</v>
      </c>
      <c r="W10" s="115">
        <v>240</v>
      </c>
      <c r="X10" s="421">
        <v>29</v>
      </c>
    </row>
    <row r="11" spans="1:24" s="67" customFormat="1" ht="16.5" customHeight="1">
      <c r="A11" s="688"/>
      <c r="B11" s="424" t="s">
        <v>306</v>
      </c>
      <c r="C11" s="366">
        <v>812797</v>
      </c>
      <c r="D11" s="398">
        <v>68155</v>
      </c>
      <c r="E11" s="115">
        <v>70092</v>
      </c>
      <c r="F11" s="115">
        <v>72585</v>
      </c>
      <c r="G11" s="115">
        <v>76035</v>
      </c>
      <c r="H11" s="115">
        <v>66614</v>
      </c>
      <c r="I11" s="115">
        <v>69571</v>
      </c>
      <c r="J11" s="115">
        <v>75295</v>
      </c>
      <c r="K11" s="366">
        <v>69904</v>
      </c>
      <c r="L11" s="366">
        <v>60076</v>
      </c>
      <c r="M11" s="398">
        <v>40237</v>
      </c>
      <c r="N11" s="115">
        <v>24874</v>
      </c>
      <c r="O11" s="115">
        <v>22966</v>
      </c>
      <c r="P11" s="115">
        <v>21604</v>
      </c>
      <c r="Q11" s="115">
        <v>32956</v>
      </c>
      <c r="R11" s="115">
        <v>23050</v>
      </c>
      <c r="S11" s="115">
        <v>11134</v>
      </c>
      <c r="T11" s="115">
        <v>5507</v>
      </c>
      <c r="U11" s="115">
        <v>1676</v>
      </c>
      <c r="V11" s="115">
        <v>382</v>
      </c>
      <c r="W11" s="115">
        <v>77</v>
      </c>
      <c r="X11" s="421">
        <v>7</v>
      </c>
    </row>
    <row r="12" spans="1:24" s="67" customFormat="1" ht="16.5" customHeight="1">
      <c r="A12" s="688"/>
      <c r="B12" s="424" t="s">
        <v>307</v>
      </c>
      <c r="C12" s="366">
        <v>757659</v>
      </c>
      <c r="D12" s="398">
        <v>62143</v>
      </c>
      <c r="E12" s="115">
        <v>64187</v>
      </c>
      <c r="F12" s="115">
        <v>67687</v>
      </c>
      <c r="G12" s="115">
        <v>71915</v>
      </c>
      <c r="H12" s="115">
        <v>64121</v>
      </c>
      <c r="I12" s="115">
        <v>68959</v>
      </c>
      <c r="J12" s="115">
        <v>75365</v>
      </c>
      <c r="K12" s="366">
        <v>69185</v>
      </c>
      <c r="L12" s="366">
        <v>60115</v>
      </c>
      <c r="M12" s="398">
        <v>41830</v>
      </c>
      <c r="N12" s="115">
        <v>27147</v>
      </c>
      <c r="O12" s="115">
        <v>25419</v>
      </c>
      <c r="P12" s="115">
        <v>19170</v>
      </c>
      <c r="Q12" s="115">
        <v>15295</v>
      </c>
      <c r="R12" s="115">
        <v>11256</v>
      </c>
      <c r="S12" s="115">
        <v>7033</v>
      </c>
      <c r="T12" s="115">
        <v>4034</v>
      </c>
      <c r="U12" s="115">
        <v>1951</v>
      </c>
      <c r="V12" s="115">
        <v>662</v>
      </c>
      <c r="W12" s="115">
        <v>163</v>
      </c>
      <c r="X12" s="421">
        <v>22</v>
      </c>
    </row>
    <row r="13" spans="1:24" s="67" customFormat="1" ht="10.5" customHeight="1">
      <c r="A13" s="75"/>
      <c r="B13" s="109"/>
      <c r="C13" s="366"/>
      <c r="D13" s="398"/>
      <c r="E13" s="115"/>
      <c r="F13" s="115"/>
      <c r="G13" s="115"/>
      <c r="H13" s="115"/>
      <c r="I13" s="115"/>
      <c r="J13" s="115"/>
      <c r="K13" s="366"/>
      <c r="L13" s="366"/>
      <c r="M13" s="398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421"/>
    </row>
    <row r="14" spans="1:24" s="67" customFormat="1" ht="16.5" customHeight="1">
      <c r="A14" s="687" t="s">
        <v>309</v>
      </c>
      <c r="B14" s="424" t="s">
        <v>305</v>
      </c>
      <c r="C14" s="366">
        <v>1614471</v>
      </c>
      <c r="D14" s="398">
        <v>133597</v>
      </c>
      <c r="E14" s="115">
        <v>139022</v>
      </c>
      <c r="F14" s="115">
        <v>135508</v>
      </c>
      <c r="G14" s="115">
        <v>152600</v>
      </c>
      <c r="H14" s="115">
        <v>133740</v>
      </c>
      <c r="I14" s="115">
        <v>141151</v>
      </c>
      <c r="J14" s="115">
        <v>151788</v>
      </c>
      <c r="K14" s="366">
        <v>145422</v>
      </c>
      <c r="L14" s="366">
        <v>124771</v>
      </c>
      <c r="M14" s="398">
        <v>92413</v>
      </c>
      <c r="N14" s="115">
        <v>54136</v>
      </c>
      <c r="O14" s="115">
        <v>50030</v>
      </c>
      <c r="P14" s="115">
        <v>40715</v>
      </c>
      <c r="Q14" s="115">
        <v>47206</v>
      </c>
      <c r="R14" s="115">
        <v>37045</v>
      </c>
      <c r="S14" s="115">
        <v>19819</v>
      </c>
      <c r="T14" s="115">
        <v>9985</v>
      </c>
      <c r="U14" s="115">
        <v>4083</v>
      </c>
      <c r="V14" s="115">
        <v>1135</v>
      </c>
      <c r="W14" s="115">
        <v>269</v>
      </c>
      <c r="X14" s="421">
        <v>36</v>
      </c>
    </row>
    <row r="15" spans="1:24" s="67" customFormat="1" ht="16.5" customHeight="1">
      <c r="A15" s="688"/>
      <c r="B15" s="424" t="s">
        <v>306</v>
      </c>
      <c r="C15" s="366">
        <v>834135</v>
      </c>
      <c r="D15" s="398">
        <v>69673</v>
      </c>
      <c r="E15" s="115">
        <v>72820</v>
      </c>
      <c r="F15" s="115">
        <v>70241</v>
      </c>
      <c r="G15" s="115">
        <v>78444</v>
      </c>
      <c r="H15" s="115">
        <v>68305</v>
      </c>
      <c r="I15" s="115">
        <v>70759</v>
      </c>
      <c r="J15" s="115">
        <v>75680</v>
      </c>
      <c r="K15" s="366">
        <v>73132</v>
      </c>
      <c r="L15" s="366">
        <v>62438</v>
      </c>
      <c r="M15" s="398">
        <v>45406</v>
      </c>
      <c r="N15" s="115">
        <v>26162</v>
      </c>
      <c r="O15" s="115">
        <v>23638</v>
      </c>
      <c r="P15" s="115">
        <v>20413</v>
      </c>
      <c r="Q15" s="115">
        <v>31271</v>
      </c>
      <c r="R15" s="115">
        <v>25246</v>
      </c>
      <c r="S15" s="115">
        <v>12226</v>
      </c>
      <c r="T15" s="115">
        <v>5674</v>
      </c>
      <c r="U15" s="115">
        <v>2072</v>
      </c>
      <c r="V15" s="115">
        <v>443</v>
      </c>
      <c r="W15" s="115">
        <v>83</v>
      </c>
      <c r="X15" s="421">
        <v>9</v>
      </c>
    </row>
    <row r="16" spans="1:24" s="67" customFormat="1" ht="16.5" customHeight="1">
      <c r="A16" s="688"/>
      <c r="B16" s="424" t="s">
        <v>307</v>
      </c>
      <c r="C16" s="366">
        <v>780336</v>
      </c>
      <c r="D16" s="398">
        <v>63924</v>
      </c>
      <c r="E16" s="115">
        <v>66202</v>
      </c>
      <c r="F16" s="115">
        <v>65267</v>
      </c>
      <c r="G16" s="115">
        <v>74156</v>
      </c>
      <c r="H16" s="115">
        <v>65435</v>
      </c>
      <c r="I16" s="115">
        <v>70392</v>
      </c>
      <c r="J16" s="115">
        <v>76108</v>
      </c>
      <c r="K16" s="366">
        <v>72290</v>
      </c>
      <c r="L16" s="366">
        <v>62333</v>
      </c>
      <c r="M16" s="398">
        <v>47007</v>
      </c>
      <c r="N16" s="115">
        <v>27974</v>
      </c>
      <c r="O16" s="115">
        <v>26392</v>
      </c>
      <c r="P16" s="115">
        <v>20302</v>
      </c>
      <c r="Q16" s="115">
        <v>15935</v>
      </c>
      <c r="R16" s="115">
        <v>11799</v>
      </c>
      <c r="S16" s="115">
        <v>7593</v>
      </c>
      <c r="T16" s="115">
        <v>4311</v>
      </c>
      <c r="U16" s="115">
        <v>2011</v>
      </c>
      <c r="V16" s="115">
        <v>692</v>
      </c>
      <c r="W16" s="115">
        <v>186</v>
      </c>
      <c r="X16" s="421">
        <v>27</v>
      </c>
    </row>
    <row r="17" spans="1:24" s="67" customFormat="1" ht="10.5" customHeight="1">
      <c r="A17" s="75"/>
      <c r="B17" s="109"/>
      <c r="C17" s="366"/>
      <c r="D17" s="398"/>
      <c r="E17" s="115"/>
      <c r="F17" s="115"/>
      <c r="G17" s="115"/>
      <c r="H17" s="115"/>
      <c r="I17" s="115"/>
      <c r="J17" s="115"/>
      <c r="K17" s="366"/>
      <c r="L17" s="366"/>
      <c r="M17" s="398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421"/>
    </row>
    <row r="18" spans="1:24" s="67" customFormat="1" ht="16.5" customHeight="1">
      <c r="A18" s="687" t="s">
        <v>310</v>
      </c>
      <c r="B18" s="424" t="s">
        <v>305</v>
      </c>
      <c r="C18" s="366">
        <v>1650984</v>
      </c>
      <c r="D18" s="398">
        <v>131591</v>
      </c>
      <c r="E18" s="115">
        <v>140641</v>
      </c>
      <c r="F18" s="115">
        <v>135102</v>
      </c>
      <c r="G18" s="115">
        <v>154137</v>
      </c>
      <c r="H18" s="115">
        <v>138748</v>
      </c>
      <c r="I18" s="115">
        <v>140909</v>
      </c>
      <c r="J18" s="115">
        <v>152811</v>
      </c>
      <c r="K18" s="366">
        <v>151087</v>
      </c>
      <c r="L18" s="366">
        <v>130813</v>
      </c>
      <c r="M18" s="398">
        <v>100974</v>
      </c>
      <c r="N18" s="115">
        <v>57751</v>
      </c>
      <c r="O18" s="115">
        <v>51643</v>
      </c>
      <c r="P18" s="115">
        <v>41696</v>
      </c>
      <c r="Q18" s="115">
        <v>44773</v>
      </c>
      <c r="R18" s="115">
        <v>40049</v>
      </c>
      <c r="S18" s="115">
        <v>21609</v>
      </c>
      <c r="T18" s="115">
        <v>10612</v>
      </c>
      <c r="U18" s="115">
        <v>4490</v>
      </c>
      <c r="V18" s="115">
        <v>1233</v>
      </c>
      <c r="W18" s="115">
        <v>268</v>
      </c>
      <c r="X18" s="421">
        <v>47</v>
      </c>
    </row>
    <row r="19" spans="1:24" s="67" customFormat="1" ht="16.5" customHeight="1">
      <c r="A19" s="688"/>
      <c r="B19" s="424" t="s">
        <v>306</v>
      </c>
      <c r="C19" s="366">
        <v>851908</v>
      </c>
      <c r="D19" s="398">
        <v>68733</v>
      </c>
      <c r="E19" s="115">
        <v>73716</v>
      </c>
      <c r="F19" s="115">
        <v>70126</v>
      </c>
      <c r="G19" s="115">
        <v>79161</v>
      </c>
      <c r="H19" s="115">
        <v>70983</v>
      </c>
      <c r="I19" s="115">
        <v>70735</v>
      </c>
      <c r="J19" s="115">
        <v>76136</v>
      </c>
      <c r="K19" s="398">
        <v>75954</v>
      </c>
      <c r="L19" s="366">
        <v>65677</v>
      </c>
      <c r="M19" s="398">
        <v>49735</v>
      </c>
      <c r="N19" s="115">
        <v>27904</v>
      </c>
      <c r="O19" s="115">
        <v>24440</v>
      </c>
      <c r="P19" s="115">
        <v>20033</v>
      </c>
      <c r="Q19" s="115">
        <v>28502</v>
      </c>
      <c r="R19" s="115">
        <v>27534</v>
      </c>
      <c r="S19" s="115">
        <v>13565</v>
      </c>
      <c r="T19" s="115">
        <v>6016</v>
      </c>
      <c r="U19" s="115">
        <v>2358</v>
      </c>
      <c r="V19" s="115">
        <v>514</v>
      </c>
      <c r="W19" s="115">
        <v>74</v>
      </c>
      <c r="X19" s="119">
        <v>12</v>
      </c>
    </row>
    <row r="20" spans="1:24" s="67" customFormat="1" ht="16.5" customHeight="1">
      <c r="A20" s="688"/>
      <c r="B20" s="424" t="s">
        <v>307</v>
      </c>
      <c r="C20" s="366">
        <v>799076</v>
      </c>
      <c r="D20" s="398">
        <v>62858</v>
      </c>
      <c r="E20" s="115">
        <v>66925</v>
      </c>
      <c r="F20" s="115">
        <v>64976</v>
      </c>
      <c r="G20" s="115">
        <v>74976</v>
      </c>
      <c r="H20" s="115">
        <v>67765</v>
      </c>
      <c r="I20" s="115">
        <v>70174</v>
      </c>
      <c r="J20" s="115">
        <v>76675</v>
      </c>
      <c r="K20" s="398">
        <v>75133</v>
      </c>
      <c r="L20" s="366">
        <v>65136</v>
      </c>
      <c r="M20" s="398">
        <v>51239</v>
      </c>
      <c r="N20" s="115">
        <v>29847</v>
      </c>
      <c r="O20" s="115">
        <v>27203</v>
      </c>
      <c r="P20" s="115">
        <v>21663</v>
      </c>
      <c r="Q20" s="115">
        <v>16271</v>
      </c>
      <c r="R20" s="115">
        <v>12515</v>
      </c>
      <c r="S20" s="115">
        <v>8044</v>
      </c>
      <c r="T20" s="115">
        <v>4596</v>
      </c>
      <c r="U20" s="115">
        <v>2132</v>
      </c>
      <c r="V20" s="115">
        <v>719</v>
      </c>
      <c r="W20" s="115">
        <v>194</v>
      </c>
      <c r="X20" s="119">
        <v>35</v>
      </c>
    </row>
    <row r="21" spans="1:24" s="67" customFormat="1" ht="10.5" customHeight="1">
      <c r="A21" s="75"/>
      <c r="B21" s="109"/>
      <c r="C21" s="366"/>
      <c r="D21" s="398"/>
      <c r="E21" s="115"/>
      <c r="F21" s="115"/>
      <c r="G21" s="115"/>
      <c r="H21" s="115"/>
      <c r="I21" s="115"/>
      <c r="J21" s="115"/>
      <c r="K21" s="398"/>
      <c r="L21" s="366"/>
      <c r="M21" s="398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9"/>
    </row>
    <row r="22" spans="1:24" s="67" customFormat="1" ht="16.5" customHeight="1">
      <c r="A22" s="687" t="s">
        <v>311</v>
      </c>
      <c r="B22" s="424" t="s">
        <v>305</v>
      </c>
      <c r="C22" s="366">
        <v>1691292</v>
      </c>
      <c r="D22" s="398">
        <v>130702</v>
      </c>
      <c r="E22" s="115">
        <v>144896</v>
      </c>
      <c r="F22" s="115">
        <v>133665</v>
      </c>
      <c r="G22" s="115">
        <v>153549</v>
      </c>
      <c r="H22" s="115">
        <v>145283</v>
      </c>
      <c r="I22" s="115">
        <v>140757</v>
      </c>
      <c r="J22" s="115">
        <v>154637</v>
      </c>
      <c r="K22" s="398">
        <v>155565</v>
      </c>
      <c r="L22" s="366">
        <v>136589</v>
      </c>
      <c r="M22" s="398">
        <v>109115</v>
      </c>
      <c r="N22" s="115">
        <v>63949</v>
      </c>
      <c r="O22" s="115">
        <v>53035</v>
      </c>
      <c r="P22" s="115">
        <v>43197</v>
      </c>
      <c r="Q22" s="115">
        <v>42183</v>
      </c>
      <c r="R22" s="115">
        <v>42520</v>
      </c>
      <c r="S22" s="115">
        <v>23643</v>
      </c>
      <c r="T22" s="115">
        <v>11304</v>
      </c>
      <c r="U22" s="115">
        <v>4943</v>
      </c>
      <c r="V22" s="115">
        <v>1412</v>
      </c>
      <c r="W22" s="115">
        <v>294</v>
      </c>
      <c r="X22" s="119">
        <v>54</v>
      </c>
    </row>
    <row r="23" spans="1:24" s="67" customFormat="1" ht="16.5" customHeight="1">
      <c r="A23" s="688"/>
      <c r="B23" s="424" t="s">
        <v>306</v>
      </c>
      <c r="C23" s="366">
        <v>870984</v>
      </c>
      <c r="D23" s="398">
        <v>68054</v>
      </c>
      <c r="E23" s="115">
        <v>76018</v>
      </c>
      <c r="F23" s="115">
        <v>69561</v>
      </c>
      <c r="G23" s="115">
        <v>78863</v>
      </c>
      <c r="H23" s="115">
        <v>74311</v>
      </c>
      <c r="I23" s="115">
        <v>70420</v>
      </c>
      <c r="J23" s="115">
        <v>77077</v>
      </c>
      <c r="K23" s="398">
        <v>78153</v>
      </c>
      <c r="L23" s="366">
        <v>68743</v>
      </c>
      <c r="M23" s="398">
        <v>53699</v>
      </c>
      <c r="N23" s="115">
        <v>31112</v>
      </c>
      <c r="O23" s="115">
        <v>25158</v>
      </c>
      <c r="P23" s="115">
        <v>20316</v>
      </c>
      <c r="Q23" s="115">
        <v>25309</v>
      </c>
      <c r="R23" s="115">
        <v>29306</v>
      </c>
      <c r="S23" s="115">
        <v>15060</v>
      </c>
      <c r="T23" s="115">
        <v>6456</v>
      </c>
      <c r="U23" s="115">
        <v>2681</v>
      </c>
      <c r="V23" s="115">
        <v>587</v>
      </c>
      <c r="W23" s="115">
        <v>87</v>
      </c>
      <c r="X23" s="119">
        <v>13</v>
      </c>
    </row>
    <row r="24" spans="1:24" s="67" customFormat="1" ht="16.5" customHeight="1">
      <c r="A24" s="688"/>
      <c r="B24" s="424" t="s">
        <v>307</v>
      </c>
      <c r="C24" s="366">
        <v>820308</v>
      </c>
      <c r="D24" s="398">
        <v>62648</v>
      </c>
      <c r="E24" s="115">
        <v>68878</v>
      </c>
      <c r="F24" s="115">
        <v>64104</v>
      </c>
      <c r="G24" s="115">
        <v>74686</v>
      </c>
      <c r="H24" s="115">
        <v>70972</v>
      </c>
      <c r="I24" s="115">
        <v>70337</v>
      </c>
      <c r="J24" s="115">
        <v>77560</v>
      </c>
      <c r="K24" s="398">
        <v>77412</v>
      </c>
      <c r="L24" s="366">
        <v>67846</v>
      </c>
      <c r="M24" s="398">
        <v>55416</v>
      </c>
      <c r="N24" s="115">
        <v>32837</v>
      </c>
      <c r="O24" s="115">
        <v>27877</v>
      </c>
      <c r="P24" s="115">
        <v>22881</v>
      </c>
      <c r="Q24" s="115">
        <v>16874</v>
      </c>
      <c r="R24" s="115">
        <v>13214</v>
      </c>
      <c r="S24" s="115">
        <v>8583</v>
      </c>
      <c r="T24" s="115">
        <v>4848</v>
      </c>
      <c r="U24" s="115">
        <v>2262</v>
      </c>
      <c r="V24" s="115">
        <v>825</v>
      </c>
      <c r="W24" s="115">
        <v>207</v>
      </c>
      <c r="X24" s="119">
        <v>41</v>
      </c>
    </row>
    <row r="25" spans="1:24" s="67" customFormat="1" ht="10.5" customHeight="1">
      <c r="A25" s="75"/>
      <c r="B25" s="109"/>
      <c r="C25" s="366"/>
      <c r="D25" s="398"/>
      <c r="E25" s="115"/>
      <c r="F25" s="115"/>
      <c r="G25" s="115"/>
      <c r="H25" s="115"/>
      <c r="I25" s="115"/>
      <c r="J25" s="115"/>
      <c r="K25" s="398"/>
      <c r="L25" s="366"/>
      <c r="M25" s="398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9"/>
    </row>
    <row r="26" spans="1:24" s="67" customFormat="1" ht="16.5" customHeight="1">
      <c r="A26" s="687" t="s">
        <v>312</v>
      </c>
      <c r="B26" s="424" t="s">
        <v>305</v>
      </c>
      <c r="C26" s="366">
        <v>1732617</v>
      </c>
      <c r="D26" s="398">
        <v>131779</v>
      </c>
      <c r="E26" s="115">
        <v>146858</v>
      </c>
      <c r="F26" s="115">
        <v>136961</v>
      </c>
      <c r="G26" s="115">
        <v>151177</v>
      </c>
      <c r="H26" s="115">
        <v>151072</v>
      </c>
      <c r="I26" s="115">
        <v>140137</v>
      </c>
      <c r="J26" s="115">
        <v>156390</v>
      </c>
      <c r="K26" s="398">
        <v>159657</v>
      </c>
      <c r="L26" s="366">
        <v>141530</v>
      </c>
      <c r="M26" s="398">
        <v>117647</v>
      </c>
      <c r="N26" s="115">
        <v>72645</v>
      </c>
      <c r="O26" s="115">
        <v>52127</v>
      </c>
      <c r="P26" s="115">
        <v>45427</v>
      </c>
      <c r="Q26" s="115">
        <v>39639</v>
      </c>
      <c r="R26" s="115">
        <v>43899</v>
      </c>
      <c r="S26" s="115">
        <v>26311</v>
      </c>
      <c r="T26" s="115">
        <v>12160</v>
      </c>
      <c r="U26" s="115">
        <v>5269</v>
      </c>
      <c r="V26" s="115">
        <v>1556</v>
      </c>
      <c r="W26" s="115">
        <v>315</v>
      </c>
      <c r="X26" s="119">
        <v>61</v>
      </c>
    </row>
    <row r="27" spans="1:24" s="67" customFormat="1" ht="16.5" customHeight="1">
      <c r="A27" s="688"/>
      <c r="B27" s="424" t="s">
        <v>306</v>
      </c>
      <c r="C27" s="366">
        <v>890755</v>
      </c>
      <c r="D27" s="398">
        <v>68953</v>
      </c>
      <c r="E27" s="115">
        <v>76929</v>
      </c>
      <c r="F27" s="115">
        <v>71429</v>
      </c>
      <c r="G27" s="115">
        <v>77918</v>
      </c>
      <c r="H27" s="115">
        <v>77061</v>
      </c>
      <c r="I27" s="115">
        <v>70214</v>
      </c>
      <c r="J27" s="115">
        <v>77808</v>
      </c>
      <c r="K27" s="398">
        <v>79962</v>
      </c>
      <c r="L27" s="366">
        <v>71160</v>
      </c>
      <c r="M27" s="398">
        <v>58248</v>
      </c>
      <c r="N27" s="115">
        <v>35293</v>
      </c>
      <c r="O27" s="115">
        <v>24694</v>
      </c>
      <c r="P27" s="115">
        <v>21248</v>
      </c>
      <c r="Q27" s="115">
        <v>22118</v>
      </c>
      <c r="R27" s="115">
        <v>29977</v>
      </c>
      <c r="S27" s="115">
        <v>17053</v>
      </c>
      <c r="T27" s="115">
        <v>7024</v>
      </c>
      <c r="U27" s="115">
        <v>2861</v>
      </c>
      <c r="V27" s="115">
        <v>677</v>
      </c>
      <c r="W27" s="115">
        <v>112</v>
      </c>
      <c r="X27" s="119">
        <v>16</v>
      </c>
    </row>
    <row r="28" spans="1:24" s="67" customFormat="1" ht="16.5" customHeight="1">
      <c r="A28" s="688"/>
      <c r="B28" s="424" t="s">
        <v>307</v>
      </c>
      <c r="C28" s="366">
        <v>841862</v>
      </c>
      <c r="D28" s="398">
        <v>62826</v>
      </c>
      <c r="E28" s="115">
        <v>69929</v>
      </c>
      <c r="F28" s="115">
        <v>65532</v>
      </c>
      <c r="G28" s="115">
        <v>73259</v>
      </c>
      <c r="H28" s="115">
        <v>74011</v>
      </c>
      <c r="I28" s="115">
        <v>69923</v>
      </c>
      <c r="J28" s="115">
        <v>78582</v>
      </c>
      <c r="K28" s="398">
        <v>79695</v>
      </c>
      <c r="L28" s="366">
        <v>70370</v>
      </c>
      <c r="M28" s="398">
        <v>59399</v>
      </c>
      <c r="N28" s="115">
        <v>37352</v>
      </c>
      <c r="O28" s="115">
        <v>27433</v>
      </c>
      <c r="P28" s="115">
        <v>24179</v>
      </c>
      <c r="Q28" s="115">
        <v>17521</v>
      </c>
      <c r="R28" s="115">
        <v>13922</v>
      </c>
      <c r="S28" s="115">
        <v>9258</v>
      </c>
      <c r="T28" s="115">
        <v>5136</v>
      </c>
      <c r="U28" s="115">
        <v>2408</v>
      </c>
      <c r="V28" s="115">
        <v>879</v>
      </c>
      <c r="W28" s="115">
        <v>203</v>
      </c>
      <c r="X28" s="119">
        <v>45</v>
      </c>
    </row>
    <row r="29" spans="1:24" s="111" customFormat="1" ht="10.5" customHeight="1">
      <c r="A29" s="75"/>
      <c r="B29" s="109"/>
      <c r="C29" s="366"/>
      <c r="D29" s="398"/>
      <c r="E29" s="115"/>
      <c r="F29" s="115"/>
      <c r="G29" s="115"/>
      <c r="H29" s="115"/>
      <c r="I29" s="115"/>
      <c r="J29" s="115"/>
      <c r="K29" s="398"/>
      <c r="L29" s="366"/>
      <c r="M29" s="398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9"/>
    </row>
    <row r="30" spans="1:24" s="111" customFormat="1" ht="16.5" customHeight="1">
      <c r="A30" s="687" t="s">
        <v>313</v>
      </c>
      <c r="B30" s="424" t="s">
        <v>305</v>
      </c>
      <c r="C30" s="366">
        <v>1762963</v>
      </c>
      <c r="D30" s="398">
        <v>128244</v>
      </c>
      <c r="E30" s="115">
        <v>149569</v>
      </c>
      <c r="F30" s="115">
        <v>141270</v>
      </c>
      <c r="G30" s="115">
        <v>144147</v>
      </c>
      <c r="H30" s="115">
        <v>153448</v>
      </c>
      <c r="I30" s="115">
        <v>143874</v>
      </c>
      <c r="J30" s="115">
        <v>156294</v>
      </c>
      <c r="K30" s="398">
        <v>162798</v>
      </c>
      <c r="L30" s="366">
        <v>144974</v>
      </c>
      <c r="M30" s="398">
        <v>123322</v>
      </c>
      <c r="N30" s="115">
        <v>83617</v>
      </c>
      <c r="O30" s="115">
        <v>52182</v>
      </c>
      <c r="P30" s="115">
        <v>47248</v>
      </c>
      <c r="Q30" s="115">
        <v>38329</v>
      </c>
      <c r="R30" s="115">
        <v>43799</v>
      </c>
      <c r="S30" s="115">
        <v>28623</v>
      </c>
      <c r="T30" s="115">
        <v>13333</v>
      </c>
      <c r="U30" s="115">
        <v>5785</v>
      </c>
      <c r="V30" s="115">
        <v>1684</v>
      </c>
      <c r="W30" s="115">
        <v>360</v>
      </c>
      <c r="X30" s="119">
        <v>63</v>
      </c>
    </row>
    <row r="31" spans="1:24" s="111" customFormat="1" ht="16.5" customHeight="1">
      <c r="A31" s="688"/>
      <c r="B31" s="424" t="s">
        <v>306</v>
      </c>
      <c r="C31" s="366">
        <v>904916</v>
      </c>
      <c r="D31" s="398">
        <v>67029</v>
      </c>
      <c r="E31" s="115">
        <v>78360</v>
      </c>
      <c r="F31" s="115">
        <v>73754</v>
      </c>
      <c r="G31" s="115">
        <v>74436</v>
      </c>
      <c r="H31" s="115">
        <v>78265</v>
      </c>
      <c r="I31" s="115">
        <v>72155</v>
      </c>
      <c r="J31" s="115">
        <v>77951</v>
      </c>
      <c r="K31" s="398">
        <v>81295</v>
      </c>
      <c r="L31" s="366">
        <v>72848</v>
      </c>
      <c r="M31" s="398">
        <v>61297</v>
      </c>
      <c r="N31" s="115">
        <v>40661</v>
      </c>
      <c r="O31" s="115">
        <v>24680</v>
      </c>
      <c r="P31" s="115">
        <v>22108</v>
      </c>
      <c r="Q31" s="115">
        <v>20023</v>
      </c>
      <c r="R31" s="115">
        <v>29394</v>
      </c>
      <c r="S31" s="115">
        <v>18717</v>
      </c>
      <c r="T31" s="115">
        <v>7871</v>
      </c>
      <c r="U31" s="115">
        <v>3153</v>
      </c>
      <c r="V31" s="115">
        <v>769</v>
      </c>
      <c r="W31" s="115">
        <v>135</v>
      </c>
      <c r="X31" s="119">
        <v>15</v>
      </c>
    </row>
    <row r="32" spans="1:24" s="111" customFormat="1" ht="16.5" customHeight="1">
      <c r="A32" s="688"/>
      <c r="B32" s="424" t="s">
        <v>307</v>
      </c>
      <c r="C32" s="366">
        <v>858047</v>
      </c>
      <c r="D32" s="398">
        <v>61215</v>
      </c>
      <c r="E32" s="115">
        <v>71209</v>
      </c>
      <c r="F32" s="115">
        <v>67516</v>
      </c>
      <c r="G32" s="115">
        <v>69711</v>
      </c>
      <c r="H32" s="115">
        <v>75183</v>
      </c>
      <c r="I32" s="115">
        <v>71719</v>
      </c>
      <c r="J32" s="115">
        <v>78343</v>
      </c>
      <c r="K32" s="398">
        <v>81503</v>
      </c>
      <c r="L32" s="366">
        <v>72126</v>
      </c>
      <c r="M32" s="398">
        <v>62025</v>
      </c>
      <c r="N32" s="115">
        <v>42956</v>
      </c>
      <c r="O32" s="115">
        <v>27502</v>
      </c>
      <c r="P32" s="115">
        <v>25140</v>
      </c>
      <c r="Q32" s="115">
        <v>18306</v>
      </c>
      <c r="R32" s="115">
        <v>14405</v>
      </c>
      <c r="S32" s="115">
        <v>9906</v>
      </c>
      <c r="T32" s="115">
        <v>5462</v>
      </c>
      <c r="U32" s="115">
        <v>2632</v>
      </c>
      <c r="V32" s="115">
        <v>915</v>
      </c>
      <c r="W32" s="115">
        <v>225</v>
      </c>
      <c r="X32" s="119">
        <v>48</v>
      </c>
    </row>
    <row r="33" spans="1:24" s="67" customFormat="1" ht="10.5" customHeight="1">
      <c r="A33" s="75"/>
      <c r="B33" s="109"/>
      <c r="C33" s="366"/>
      <c r="D33" s="398"/>
      <c r="E33" s="115"/>
      <c r="F33" s="115"/>
      <c r="G33" s="115"/>
      <c r="H33" s="115"/>
      <c r="I33" s="115"/>
      <c r="J33" s="115"/>
      <c r="K33" s="398"/>
      <c r="L33" s="366"/>
      <c r="M33" s="398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9"/>
    </row>
    <row r="34" spans="1:24" s="67" customFormat="1" ht="16.5" customHeight="1">
      <c r="A34" s="687" t="s">
        <v>314</v>
      </c>
      <c r="B34" s="425" t="s">
        <v>305</v>
      </c>
      <c r="C34" s="367">
        <v>1792603</v>
      </c>
      <c r="D34" s="367">
        <v>123246</v>
      </c>
      <c r="E34" s="367">
        <v>151342</v>
      </c>
      <c r="F34" s="367">
        <v>145219</v>
      </c>
      <c r="G34" s="367">
        <v>138766</v>
      </c>
      <c r="H34" s="367">
        <v>157546</v>
      </c>
      <c r="I34" s="367">
        <v>146824</v>
      </c>
      <c r="J34" s="367">
        <v>157665</v>
      </c>
      <c r="K34" s="367">
        <v>162217</v>
      </c>
      <c r="L34" s="366">
        <v>150814</v>
      </c>
      <c r="M34" s="367">
        <v>127571</v>
      </c>
      <c r="N34" s="367">
        <v>93758</v>
      </c>
      <c r="O34" s="367">
        <v>54170</v>
      </c>
      <c r="P34" s="367">
        <v>48804</v>
      </c>
      <c r="Q34" s="367">
        <v>38186</v>
      </c>
      <c r="R34" s="367">
        <v>42654</v>
      </c>
      <c r="S34" s="367">
        <v>30910</v>
      </c>
      <c r="T34" s="367">
        <v>14519</v>
      </c>
      <c r="U34" s="367">
        <v>6085</v>
      </c>
      <c r="V34" s="367">
        <v>1855</v>
      </c>
      <c r="W34" s="367">
        <v>369</v>
      </c>
      <c r="X34" s="421">
        <v>83</v>
      </c>
    </row>
    <row r="35" spans="1:24" s="111" customFormat="1" ht="16.5" customHeight="1">
      <c r="A35" s="688"/>
      <c r="B35" s="425" t="s">
        <v>306</v>
      </c>
      <c r="C35" s="367">
        <v>918152</v>
      </c>
      <c r="D35" s="367">
        <v>64413</v>
      </c>
      <c r="E35" s="367">
        <v>79019</v>
      </c>
      <c r="F35" s="367">
        <v>76011</v>
      </c>
      <c r="G35" s="367">
        <v>71809</v>
      </c>
      <c r="H35" s="367">
        <v>80285</v>
      </c>
      <c r="I35" s="367">
        <v>73774</v>
      </c>
      <c r="J35" s="367">
        <v>78423</v>
      </c>
      <c r="K35" s="367">
        <v>80942</v>
      </c>
      <c r="L35" s="366">
        <v>75673</v>
      </c>
      <c r="M35" s="367">
        <v>63450</v>
      </c>
      <c r="N35" s="367">
        <v>45678</v>
      </c>
      <c r="O35" s="367">
        <v>25880</v>
      </c>
      <c r="P35" s="367">
        <v>22752</v>
      </c>
      <c r="Q35" s="367">
        <v>18762</v>
      </c>
      <c r="R35" s="367">
        <v>27856</v>
      </c>
      <c r="S35" s="367">
        <v>20505</v>
      </c>
      <c r="T35" s="367">
        <v>8611</v>
      </c>
      <c r="U35" s="367">
        <v>3257</v>
      </c>
      <c r="V35" s="367">
        <v>885</v>
      </c>
      <c r="W35" s="367">
        <v>141</v>
      </c>
      <c r="X35" s="421">
        <v>26</v>
      </c>
    </row>
    <row r="36" spans="1:24" s="67" customFormat="1" ht="16.5" customHeight="1">
      <c r="A36" s="688"/>
      <c r="B36" s="425" t="s">
        <v>307</v>
      </c>
      <c r="C36" s="367">
        <v>874451</v>
      </c>
      <c r="D36" s="367">
        <v>58833</v>
      </c>
      <c r="E36" s="367">
        <v>72323</v>
      </c>
      <c r="F36" s="367">
        <v>69208</v>
      </c>
      <c r="G36" s="367">
        <v>66957</v>
      </c>
      <c r="H36" s="367">
        <v>77261</v>
      </c>
      <c r="I36" s="367">
        <v>73050</v>
      </c>
      <c r="J36" s="367">
        <v>79242</v>
      </c>
      <c r="K36" s="367">
        <v>81275</v>
      </c>
      <c r="L36" s="366">
        <v>75141</v>
      </c>
      <c r="M36" s="367">
        <v>64121</v>
      </c>
      <c r="N36" s="367">
        <v>48080</v>
      </c>
      <c r="O36" s="367">
        <v>28290</v>
      </c>
      <c r="P36" s="367">
        <v>26052</v>
      </c>
      <c r="Q36" s="367">
        <v>19424</v>
      </c>
      <c r="R36" s="367">
        <v>14798</v>
      </c>
      <c r="S36" s="367">
        <v>10405</v>
      </c>
      <c r="T36" s="367">
        <v>5908</v>
      </c>
      <c r="U36" s="367">
        <v>2828</v>
      </c>
      <c r="V36" s="367">
        <v>970</v>
      </c>
      <c r="W36" s="367">
        <v>228</v>
      </c>
      <c r="X36" s="421">
        <v>57</v>
      </c>
    </row>
    <row r="37" spans="1:24" s="67" customFormat="1" ht="10.5" customHeight="1">
      <c r="A37" s="108"/>
      <c r="B37" s="427"/>
      <c r="C37" s="367"/>
      <c r="D37" s="367"/>
      <c r="E37" s="367"/>
      <c r="F37" s="367"/>
      <c r="G37" s="367"/>
      <c r="H37" s="367"/>
      <c r="I37" s="367"/>
      <c r="J37" s="367"/>
      <c r="K37" s="367"/>
      <c r="L37" s="366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421"/>
    </row>
    <row r="38" spans="1:24" s="30" customFormat="1" ht="16.5" customHeight="1">
      <c r="A38" s="687" t="s">
        <v>315</v>
      </c>
      <c r="B38" s="579" t="s">
        <v>305</v>
      </c>
      <c r="C38" s="367">
        <v>1822075</v>
      </c>
      <c r="D38" s="367">
        <v>121240</v>
      </c>
      <c r="E38" s="367">
        <v>148299</v>
      </c>
      <c r="F38" s="367">
        <v>146395</v>
      </c>
      <c r="G38" s="367">
        <v>137880</v>
      </c>
      <c r="H38" s="367">
        <v>158828</v>
      </c>
      <c r="I38" s="367">
        <v>151843</v>
      </c>
      <c r="J38" s="367">
        <v>157136</v>
      </c>
      <c r="K38" s="367">
        <v>162675</v>
      </c>
      <c r="L38" s="367">
        <v>156130</v>
      </c>
      <c r="M38" s="367">
        <v>133394</v>
      </c>
      <c r="N38" s="367">
        <v>102294</v>
      </c>
      <c r="O38" s="367">
        <v>57673</v>
      </c>
      <c r="P38" s="367">
        <v>50486</v>
      </c>
      <c r="Q38" s="367">
        <v>39217</v>
      </c>
      <c r="R38" s="367">
        <v>40346</v>
      </c>
      <c r="S38" s="367">
        <v>33371</v>
      </c>
      <c r="T38" s="367">
        <v>15780</v>
      </c>
      <c r="U38" s="367">
        <v>6505</v>
      </c>
      <c r="V38" s="367">
        <v>2112</v>
      </c>
      <c r="W38" s="367">
        <v>391</v>
      </c>
      <c r="X38" s="421">
        <v>80</v>
      </c>
    </row>
    <row r="39" spans="1:24" s="30" customFormat="1" ht="16.5" customHeight="1">
      <c r="A39" s="688"/>
      <c r="B39" s="579" t="s">
        <v>306</v>
      </c>
      <c r="C39" s="367">
        <v>932046</v>
      </c>
      <c r="D39" s="367">
        <v>63506</v>
      </c>
      <c r="E39" s="367">
        <v>77496</v>
      </c>
      <c r="F39" s="367">
        <v>76607</v>
      </c>
      <c r="G39" s="367">
        <v>71418</v>
      </c>
      <c r="H39" s="367">
        <v>80949</v>
      </c>
      <c r="I39" s="367">
        <v>76423</v>
      </c>
      <c r="J39" s="367">
        <v>78282</v>
      </c>
      <c r="K39" s="367">
        <v>81127</v>
      </c>
      <c r="L39" s="367">
        <v>78269</v>
      </c>
      <c r="M39" s="367">
        <v>66558</v>
      </c>
      <c r="N39" s="367">
        <v>49907</v>
      </c>
      <c r="O39" s="367">
        <v>27540</v>
      </c>
      <c r="P39" s="367">
        <v>23604</v>
      </c>
      <c r="Q39" s="367">
        <v>18463</v>
      </c>
      <c r="R39" s="367">
        <v>25291</v>
      </c>
      <c r="S39" s="367">
        <v>22399</v>
      </c>
      <c r="T39" s="367">
        <v>9499</v>
      </c>
      <c r="U39" s="367">
        <v>3452</v>
      </c>
      <c r="V39" s="367">
        <v>1085</v>
      </c>
      <c r="W39" s="367">
        <v>150</v>
      </c>
      <c r="X39" s="421">
        <v>21</v>
      </c>
    </row>
    <row r="40" spans="1:24" s="30" customFormat="1" ht="16.5" customHeight="1">
      <c r="A40" s="688"/>
      <c r="B40" s="579" t="s">
        <v>307</v>
      </c>
      <c r="C40" s="367">
        <v>890029</v>
      </c>
      <c r="D40" s="367">
        <v>57734</v>
      </c>
      <c r="E40" s="367">
        <v>70803</v>
      </c>
      <c r="F40" s="367">
        <v>69788</v>
      </c>
      <c r="G40" s="367">
        <v>66462</v>
      </c>
      <c r="H40" s="367">
        <v>77879</v>
      </c>
      <c r="I40" s="367">
        <v>75420</v>
      </c>
      <c r="J40" s="367">
        <v>78854</v>
      </c>
      <c r="K40" s="367">
        <v>81548</v>
      </c>
      <c r="L40" s="367">
        <v>77861</v>
      </c>
      <c r="M40" s="367">
        <v>66836</v>
      </c>
      <c r="N40" s="367">
        <v>52387</v>
      </c>
      <c r="O40" s="367">
        <v>30133</v>
      </c>
      <c r="P40" s="367">
        <v>26882</v>
      </c>
      <c r="Q40" s="367">
        <v>20754</v>
      </c>
      <c r="R40" s="367">
        <v>15055</v>
      </c>
      <c r="S40" s="367">
        <v>10972</v>
      </c>
      <c r="T40" s="367">
        <v>6281</v>
      </c>
      <c r="U40" s="367">
        <v>3053</v>
      </c>
      <c r="V40" s="367">
        <v>1027</v>
      </c>
      <c r="W40" s="367">
        <v>241</v>
      </c>
      <c r="X40" s="421">
        <v>59</v>
      </c>
    </row>
    <row r="41" spans="1:24" ht="10.5" customHeight="1">
      <c r="A41" s="584"/>
      <c r="B41" s="583"/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1"/>
    </row>
    <row r="42" spans="1:24" ht="15.75" customHeight="1">
      <c r="A42" s="687" t="s">
        <v>811</v>
      </c>
      <c r="B42" s="579" t="s">
        <v>305</v>
      </c>
      <c r="C42" s="585">
        <v>1853029</v>
      </c>
      <c r="D42" s="585">
        <v>117264</v>
      </c>
      <c r="E42" s="585">
        <v>146191</v>
      </c>
      <c r="F42" s="585">
        <v>149942</v>
      </c>
      <c r="G42" s="585">
        <v>135972</v>
      </c>
      <c r="H42" s="585">
        <v>157997</v>
      </c>
      <c r="I42" s="585">
        <v>158784</v>
      </c>
      <c r="J42" s="585">
        <v>156794</v>
      </c>
      <c r="K42" s="585">
        <v>164381</v>
      </c>
      <c r="L42" s="585">
        <v>159891</v>
      </c>
      <c r="M42" s="585">
        <v>138840</v>
      </c>
      <c r="N42" s="585">
        <v>110212</v>
      </c>
      <c r="O42" s="585">
        <v>63907</v>
      </c>
      <c r="P42" s="585">
        <v>51687</v>
      </c>
      <c r="Q42" s="585">
        <v>40673</v>
      </c>
      <c r="R42" s="585">
        <v>37909</v>
      </c>
      <c r="S42" s="585">
        <v>35467</v>
      </c>
      <c r="T42" s="585">
        <v>17335</v>
      </c>
      <c r="U42" s="585">
        <v>6940</v>
      </c>
      <c r="V42" s="585">
        <v>2328</v>
      </c>
      <c r="W42" s="585">
        <v>437</v>
      </c>
      <c r="X42" s="586">
        <v>78</v>
      </c>
    </row>
    <row r="43" spans="1:24" ht="15.75" customHeight="1">
      <c r="A43" s="688"/>
      <c r="B43" s="579" t="s">
        <v>306</v>
      </c>
      <c r="C43" s="585">
        <v>945959</v>
      </c>
      <c r="D43" s="585">
        <v>61413</v>
      </c>
      <c r="E43" s="585">
        <v>76083</v>
      </c>
      <c r="F43" s="585">
        <v>78634</v>
      </c>
      <c r="G43" s="585">
        <v>70675</v>
      </c>
      <c r="H43" s="585">
        <v>80534</v>
      </c>
      <c r="I43" s="585">
        <v>79865</v>
      </c>
      <c r="J43" s="585">
        <v>78083</v>
      </c>
      <c r="K43" s="585">
        <v>81997</v>
      </c>
      <c r="L43" s="585">
        <v>80160</v>
      </c>
      <c r="M43" s="585">
        <v>69341</v>
      </c>
      <c r="N43" s="585">
        <v>53677</v>
      </c>
      <c r="O43" s="585">
        <v>30706</v>
      </c>
      <c r="P43" s="585">
        <v>24207</v>
      </c>
      <c r="Q43" s="585">
        <v>18748</v>
      </c>
      <c r="R43" s="585">
        <v>22324</v>
      </c>
      <c r="S43" s="585">
        <v>23802</v>
      </c>
      <c r="T43" s="585">
        <v>10597</v>
      </c>
      <c r="U43" s="585">
        <v>3705</v>
      </c>
      <c r="V43" s="585">
        <v>1217</v>
      </c>
      <c r="W43" s="585">
        <v>161</v>
      </c>
      <c r="X43" s="586">
        <v>30</v>
      </c>
    </row>
    <row r="44" spans="1:24" ht="15.75" customHeight="1" thickBot="1">
      <c r="A44" s="689"/>
      <c r="B44" s="582" t="s">
        <v>307</v>
      </c>
      <c r="C44" s="587">
        <v>907070</v>
      </c>
      <c r="D44" s="587">
        <v>55851</v>
      </c>
      <c r="E44" s="587">
        <v>70108</v>
      </c>
      <c r="F44" s="587">
        <v>71308</v>
      </c>
      <c r="G44" s="587">
        <v>65297</v>
      </c>
      <c r="H44" s="587">
        <v>77463</v>
      </c>
      <c r="I44" s="587">
        <v>78919</v>
      </c>
      <c r="J44" s="587">
        <v>78711</v>
      </c>
      <c r="K44" s="587">
        <v>82384</v>
      </c>
      <c r="L44" s="587">
        <v>79731</v>
      </c>
      <c r="M44" s="587">
        <v>69499</v>
      </c>
      <c r="N44" s="587">
        <v>56535</v>
      </c>
      <c r="O44" s="587">
        <v>33201</v>
      </c>
      <c r="P44" s="587">
        <v>27480</v>
      </c>
      <c r="Q44" s="587">
        <v>21925</v>
      </c>
      <c r="R44" s="587">
        <v>15585</v>
      </c>
      <c r="S44" s="587">
        <v>11665</v>
      </c>
      <c r="T44" s="587">
        <v>6738</v>
      </c>
      <c r="U44" s="587">
        <v>3235</v>
      </c>
      <c r="V44" s="587">
        <v>1111</v>
      </c>
      <c r="W44" s="587">
        <v>276</v>
      </c>
      <c r="X44" s="588">
        <v>48</v>
      </c>
    </row>
  </sheetData>
  <mergeCells count="12">
    <mergeCell ref="A2:K2"/>
    <mergeCell ref="L2:X2"/>
    <mergeCell ref="A18:A20"/>
    <mergeCell ref="A14:A16"/>
    <mergeCell ref="A10:A12"/>
    <mergeCell ref="A6:A8"/>
    <mergeCell ref="A30:A32"/>
    <mergeCell ref="A26:A28"/>
    <mergeCell ref="A42:A44"/>
    <mergeCell ref="A22:A24"/>
    <mergeCell ref="A38:A40"/>
    <mergeCell ref="A34:A36"/>
  </mergeCells>
  <printOptions/>
  <pageMargins left="1.1811023622047245" right="1.1811023622047245" top="1.5748031496062993" bottom="1.5748031496062993" header="0.5118110236220472" footer="0.9055118110236221"/>
  <pageSetup firstPageNumber="5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60"/>
  <sheetViews>
    <sheetView showGridLines="0" zoomScale="120" zoomScaleNormal="120" workbookViewId="0" topLeftCell="L16">
      <selection activeCell="W59" sqref="W59"/>
    </sheetView>
  </sheetViews>
  <sheetFormatPr defaultColWidth="9.00390625" defaultRowHeight="21.75" customHeight="1"/>
  <cols>
    <col min="1" max="1" width="11.625" style="9" customWidth="1"/>
    <col min="2" max="2" width="3.625" style="3" customWidth="1"/>
    <col min="3" max="3" width="7.625" style="5" customWidth="1"/>
    <col min="4" max="11" width="6.50390625" style="5" customWidth="1"/>
    <col min="12" max="23" width="5.625" style="5" customWidth="1"/>
    <col min="24" max="24" width="7.375" style="5" customWidth="1"/>
    <col min="25" max="16384" width="10.625" style="1" customWidth="1"/>
  </cols>
  <sheetData>
    <row r="1" spans="1:24" s="44" customFormat="1" ht="16.5" customHeight="1">
      <c r="A1" s="60" t="s">
        <v>470</v>
      </c>
      <c r="B1" s="5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321" t="s">
        <v>710</v>
      </c>
    </row>
    <row r="2" spans="1:24" s="112" customFormat="1" ht="19.5" customHeight="1">
      <c r="A2" s="747" t="s">
        <v>353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748" t="s">
        <v>354</v>
      </c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</row>
    <row r="3" spans="1:24" s="30" customFormat="1" ht="16.5" customHeight="1" thickBot="1">
      <c r="A3" s="96"/>
      <c r="B3" s="24"/>
      <c r="C3" s="27"/>
      <c r="D3" s="27"/>
      <c r="E3" s="27"/>
      <c r="F3" s="27"/>
      <c r="G3" s="27"/>
      <c r="H3" s="27"/>
      <c r="I3" s="27"/>
      <c r="J3" s="27"/>
      <c r="K3" s="59" t="s">
        <v>471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9" t="s">
        <v>318</v>
      </c>
    </row>
    <row r="4" spans="1:24" s="53" customFormat="1" ht="22.5" customHeight="1">
      <c r="A4" s="422" t="s">
        <v>711</v>
      </c>
      <c r="B4" s="423" t="s">
        <v>712</v>
      </c>
      <c r="C4" s="352" t="s">
        <v>713</v>
      </c>
      <c r="D4" s="97" t="s">
        <v>332</v>
      </c>
      <c r="E4" s="98" t="s">
        <v>333</v>
      </c>
      <c r="F4" s="98" t="s">
        <v>334</v>
      </c>
      <c r="G4" s="98" t="s">
        <v>335</v>
      </c>
      <c r="H4" s="99" t="s">
        <v>336</v>
      </c>
      <c r="I4" s="99" t="s">
        <v>337</v>
      </c>
      <c r="J4" s="99" t="s">
        <v>338</v>
      </c>
      <c r="K4" s="98" t="s">
        <v>339</v>
      </c>
      <c r="L4" s="99" t="s">
        <v>340</v>
      </c>
      <c r="M4" s="98" t="s">
        <v>341</v>
      </c>
      <c r="N4" s="99" t="s">
        <v>342</v>
      </c>
      <c r="O4" s="99" t="s">
        <v>343</v>
      </c>
      <c r="P4" s="99" t="s">
        <v>344</v>
      </c>
      <c r="Q4" s="99" t="s">
        <v>345</v>
      </c>
      <c r="R4" s="99" t="s">
        <v>346</v>
      </c>
      <c r="S4" s="98" t="s">
        <v>347</v>
      </c>
      <c r="T4" s="98" t="s">
        <v>348</v>
      </c>
      <c r="U4" s="99" t="s">
        <v>349</v>
      </c>
      <c r="V4" s="98" t="s">
        <v>350</v>
      </c>
      <c r="W4" s="98" t="s">
        <v>351</v>
      </c>
      <c r="X4" s="100" t="s">
        <v>352</v>
      </c>
    </row>
    <row r="5" spans="1:24" s="107" customFormat="1" ht="21.75" customHeight="1" thickBot="1">
      <c r="A5" s="101" t="s">
        <v>280</v>
      </c>
      <c r="B5" s="102" t="s">
        <v>281</v>
      </c>
      <c r="C5" s="103" t="s">
        <v>282</v>
      </c>
      <c r="D5" s="103" t="s">
        <v>283</v>
      </c>
      <c r="E5" s="103" t="s">
        <v>284</v>
      </c>
      <c r="F5" s="103" t="s">
        <v>285</v>
      </c>
      <c r="G5" s="103" t="s">
        <v>286</v>
      </c>
      <c r="H5" s="104" t="s">
        <v>287</v>
      </c>
      <c r="I5" s="104" t="s">
        <v>288</v>
      </c>
      <c r="J5" s="104" t="s">
        <v>289</v>
      </c>
      <c r="K5" s="103" t="s">
        <v>290</v>
      </c>
      <c r="L5" s="104" t="s">
        <v>291</v>
      </c>
      <c r="M5" s="103" t="s">
        <v>292</v>
      </c>
      <c r="N5" s="104" t="s">
        <v>293</v>
      </c>
      <c r="O5" s="104" t="s">
        <v>294</v>
      </c>
      <c r="P5" s="104" t="s">
        <v>295</v>
      </c>
      <c r="Q5" s="104" t="s">
        <v>296</v>
      </c>
      <c r="R5" s="104" t="s">
        <v>297</v>
      </c>
      <c r="S5" s="103" t="s">
        <v>298</v>
      </c>
      <c r="T5" s="103" t="s">
        <v>299</v>
      </c>
      <c r="U5" s="104" t="s">
        <v>300</v>
      </c>
      <c r="V5" s="103" t="s">
        <v>301</v>
      </c>
      <c r="W5" s="103" t="s">
        <v>302</v>
      </c>
      <c r="X5" s="105" t="s">
        <v>303</v>
      </c>
    </row>
    <row r="6" spans="1:24" s="67" customFormat="1" ht="12" customHeight="1">
      <c r="A6" s="687" t="s">
        <v>812</v>
      </c>
      <c r="B6" s="424" t="s">
        <v>305</v>
      </c>
      <c r="C6" s="113">
        <f>SUM(D6:X6)</f>
        <v>1880316</v>
      </c>
      <c r="D6" s="113">
        <f aca="true" t="shared" si="0" ref="D6:V6">SUM(D10+D14+D18+D22+D26+D30+D34+D38+D42+D46+D50+D54+D58)</f>
        <v>109307</v>
      </c>
      <c r="E6" s="113">
        <f t="shared" si="0"/>
        <v>146476</v>
      </c>
      <c r="F6" s="113">
        <f t="shared" si="0"/>
        <v>151127</v>
      </c>
      <c r="G6" s="113">
        <f t="shared" si="0"/>
        <v>138861</v>
      </c>
      <c r="H6" s="113">
        <f t="shared" si="0"/>
        <v>154811</v>
      </c>
      <c r="I6" s="113">
        <f t="shared" si="0"/>
        <v>164347</v>
      </c>
      <c r="J6" s="113">
        <f t="shared" si="0"/>
        <v>156210</v>
      </c>
      <c r="K6" s="113">
        <f t="shared" si="0"/>
        <v>165374</v>
      </c>
      <c r="L6" s="123">
        <f t="shared" si="0"/>
        <v>163678</v>
      </c>
      <c r="M6" s="113">
        <f t="shared" si="0"/>
        <v>143081</v>
      </c>
      <c r="N6" s="113">
        <f t="shared" si="0"/>
        <v>118420</v>
      </c>
      <c r="O6" s="113">
        <f t="shared" si="0"/>
        <v>72631</v>
      </c>
      <c r="P6" s="113">
        <f t="shared" si="0"/>
        <v>50742</v>
      </c>
      <c r="Q6" s="113">
        <f t="shared" si="0"/>
        <v>42768</v>
      </c>
      <c r="R6" s="113">
        <f t="shared" si="0"/>
        <v>35782</v>
      </c>
      <c r="S6" s="113">
        <f t="shared" si="0"/>
        <v>36649</v>
      </c>
      <c r="T6" s="113">
        <f t="shared" si="0"/>
        <v>19409</v>
      </c>
      <c r="U6" s="113">
        <f t="shared" si="0"/>
        <v>7495</v>
      </c>
      <c r="V6" s="113">
        <f t="shared" si="0"/>
        <v>2585</v>
      </c>
      <c r="W6" s="113">
        <f>SUM(W10+W14+W18+W22+W26+W30+W34+W38+W42+W46+W50+W54+W58)</f>
        <v>474</v>
      </c>
      <c r="X6" s="320">
        <f>SUM(X10+X14+X18+X22+X26+X30+X34+X38+X42+X46+X50+X54)</f>
        <v>89</v>
      </c>
    </row>
    <row r="7" spans="1:24" s="67" customFormat="1" ht="12" customHeight="1">
      <c r="A7" s="688"/>
      <c r="B7" s="424" t="s">
        <v>306</v>
      </c>
      <c r="C7" s="114">
        <f>SUM(D7:X7)</f>
        <v>958212</v>
      </c>
      <c r="D7" s="114">
        <f aca="true" t="shared" si="1" ref="D7:V7">SUM(D11+D15+D19+D23+D27+D31+D35+D39+D43+D47+D51+D55+D59)</f>
        <v>57139</v>
      </c>
      <c r="E7" s="114">
        <f t="shared" si="1"/>
        <v>76509</v>
      </c>
      <c r="F7" s="114">
        <f t="shared" si="1"/>
        <v>79081</v>
      </c>
      <c r="G7" s="114">
        <f t="shared" si="1"/>
        <v>72362</v>
      </c>
      <c r="H7" s="114">
        <f t="shared" si="1"/>
        <v>79338</v>
      </c>
      <c r="I7" s="114">
        <f t="shared" si="1"/>
        <v>82345</v>
      </c>
      <c r="J7" s="114">
        <f t="shared" si="1"/>
        <v>77826</v>
      </c>
      <c r="K7" s="114">
        <f t="shared" si="1"/>
        <v>82400</v>
      </c>
      <c r="L7" s="115">
        <f t="shared" si="1"/>
        <v>81912</v>
      </c>
      <c r="M7" s="114">
        <f t="shared" si="1"/>
        <v>71374</v>
      </c>
      <c r="N7" s="114">
        <f t="shared" si="1"/>
        <v>58025</v>
      </c>
      <c r="O7" s="114">
        <f t="shared" si="1"/>
        <v>34856</v>
      </c>
      <c r="P7" s="114">
        <f t="shared" si="1"/>
        <v>23766</v>
      </c>
      <c r="Q7" s="114">
        <f t="shared" si="1"/>
        <v>19593</v>
      </c>
      <c r="R7" s="114">
        <f t="shared" si="1"/>
        <v>19547</v>
      </c>
      <c r="S7" s="114">
        <f t="shared" si="1"/>
        <v>24406</v>
      </c>
      <c r="T7" s="114">
        <f t="shared" si="1"/>
        <v>12060</v>
      </c>
      <c r="U7" s="114">
        <f t="shared" si="1"/>
        <v>4080</v>
      </c>
      <c r="V7" s="114">
        <f t="shared" si="1"/>
        <v>1359</v>
      </c>
      <c r="W7" s="114">
        <f>SUM(W11+W15+W19+W23+W27+W31+W35+W39+W43+W47+W51+W55)</f>
        <v>200</v>
      </c>
      <c r="X7" s="116">
        <f>SUM(X11+X15+X19+X23+X27+X31+X35+X39+X43+X47+X51)</f>
        <v>34</v>
      </c>
    </row>
    <row r="8" spans="1:24" s="67" customFormat="1" ht="12" customHeight="1">
      <c r="A8" s="688"/>
      <c r="B8" s="424" t="s">
        <v>307</v>
      </c>
      <c r="C8" s="114">
        <f>SUM(D8:X8)</f>
        <v>922104</v>
      </c>
      <c r="D8" s="114">
        <f aca="true" t="shared" si="2" ref="D8:V8">SUM(D12+D16+D20+D24+D28+D32+D36+D40+D44+D48+D52+D56+D60)</f>
        <v>52168</v>
      </c>
      <c r="E8" s="114">
        <f t="shared" si="2"/>
        <v>69967</v>
      </c>
      <c r="F8" s="114">
        <f t="shared" si="2"/>
        <v>72046</v>
      </c>
      <c r="G8" s="114">
        <f t="shared" si="2"/>
        <v>66499</v>
      </c>
      <c r="H8" s="114">
        <f t="shared" si="2"/>
        <v>75473</v>
      </c>
      <c r="I8" s="114">
        <f t="shared" si="2"/>
        <v>82002</v>
      </c>
      <c r="J8" s="114">
        <f t="shared" si="2"/>
        <v>78384</v>
      </c>
      <c r="K8" s="114">
        <f t="shared" si="2"/>
        <v>82974</v>
      </c>
      <c r="L8" s="115">
        <f t="shared" si="2"/>
        <v>81766</v>
      </c>
      <c r="M8" s="114">
        <f t="shared" si="2"/>
        <v>71707</v>
      </c>
      <c r="N8" s="114">
        <f t="shared" si="2"/>
        <v>60395</v>
      </c>
      <c r="O8" s="114">
        <f t="shared" si="2"/>
        <v>37775</v>
      </c>
      <c r="P8" s="114">
        <f t="shared" si="2"/>
        <v>26976</v>
      </c>
      <c r="Q8" s="114">
        <f t="shared" si="2"/>
        <v>23175</v>
      </c>
      <c r="R8" s="114">
        <f t="shared" si="2"/>
        <v>16235</v>
      </c>
      <c r="S8" s="114">
        <f t="shared" si="2"/>
        <v>12243</v>
      </c>
      <c r="T8" s="114">
        <f t="shared" si="2"/>
        <v>7349</v>
      </c>
      <c r="U8" s="114">
        <f t="shared" si="2"/>
        <v>3415</v>
      </c>
      <c r="V8" s="114">
        <f t="shared" si="2"/>
        <v>1226</v>
      </c>
      <c r="W8" s="114">
        <f>SUM(W12+W16+W20+W24+W28+W32+W36+W40+W44+W48+W52+W56+W60)</f>
        <v>274</v>
      </c>
      <c r="X8" s="116">
        <f>SUM(X12+X16+X20+X24+X28+X32+X36+X40+X44+X48+X52+X56)</f>
        <v>55</v>
      </c>
    </row>
    <row r="9" spans="1:24" s="67" customFormat="1" ht="3" customHeight="1">
      <c r="A9" s="74"/>
      <c r="B9" s="109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6"/>
    </row>
    <row r="10" spans="1:24" s="67" customFormat="1" ht="12" customHeight="1">
      <c r="A10" s="691" t="s">
        <v>319</v>
      </c>
      <c r="B10" s="424" t="s">
        <v>305</v>
      </c>
      <c r="C10" s="114">
        <f>SUM(D10:X10)</f>
        <v>377345</v>
      </c>
      <c r="D10" s="114">
        <f>SUM(D11:D12)</f>
        <v>21919</v>
      </c>
      <c r="E10" s="114">
        <f aca="true" t="shared" si="3" ref="E10:X10">SUM(E11:E12)</f>
        <v>31341</v>
      </c>
      <c r="F10" s="114">
        <f t="shared" si="3"/>
        <v>32137</v>
      </c>
      <c r="G10" s="114">
        <f t="shared" si="3"/>
        <v>26910</v>
      </c>
      <c r="H10" s="114">
        <f t="shared" si="3"/>
        <v>29176</v>
      </c>
      <c r="I10" s="114">
        <f t="shared" si="3"/>
        <v>32169</v>
      </c>
      <c r="J10" s="114">
        <f t="shared" si="3"/>
        <v>33655</v>
      </c>
      <c r="K10" s="114">
        <f t="shared" si="3"/>
        <v>35978</v>
      </c>
      <c r="L10" s="115">
        <f t="shared" si="3"/>
        <v>34287</v>
      </c>
      <c r="M10" s="114">
        <f t="shared" si="3"/>
        <v>29262</v>
      </c>
      <c r="N10" s="114">
        <f t="shared" si="3"/>
        <v>23552</v>
      </c>
      <c r="O10" s="114">
        <f t="shared" si="3"/>
        <v>14550</v>
      </c>
      <c r="P10" s="114">
        <f t="shared" si="3"/>
        <v>9695</v>
      </c>
      <c r="Q10" s="114">
        <f t="shared" si="3"/>
        <v>7849</v>
      </c>
      <c r="R10" s="114">
        <f t="shared" si="3"/>
        <v>5769</v>
      </c>
      <c r="S10" s="114">
        <f t="shared" si="3"/>
        <v>4813</v>
      </c>
      <c r="T10" s="114">
        <f t="shared" si="3"/>
        <v>2749</v>
      </c>
      <c r="U10" s="114">
        <f t="shared" si="3"/>
        <v>1107</v>
      </c>
      <c r="V10" s="114">
        <f t="shared" si="3"/>
        <v>333</v>
      </c>
      <c r="W10" s="114">
        <f t="shared" si="3"/>
        <v>77</v>
      </c>
      <c r="X10" s="116">
        <f t="shared" si="3"/>
        <v>17</v>
      </c>
    </row>
    <row r="11" spans="1:24" s="67" customFormat="1" ht="12" customHeight="1">
      <c r="A11" s="686"/>
      <c r="B11" s="424" t="s">
        <v>306</v>
      </c>
      <c r="C11" s="114">
        <f>SUM(D11:X11)</f>
        <v>186144</v>
      </c>
      <c r="D11" s="114">
        <v>11265</v>
      </c>
      <c r="E11" s="114">
        <v>16396</v>
      </c>
      <c r="F11" s="114">
        <v>16817</v>
      </c>
      <c r="G11" s="114">
        <v>14000</v>
      </c>
      <c r="H11" s="114">
        <v>14876</v>
      </c>
      <c r="I11" s="114">
        <v>15561</v>
      </c>
      <c r="J11" s="114">
        <v>15922</v>
      </c>
      <c r="K11" s="114">
        <v>16818</v>
      </c>
      <c r="L11" s="115">
        <v>16224</v>
      </c>
      <c r="M11" s="114">
        <v>14039</v>
      </c>
      <c r="N11" s="114">
        <v>11224</v>
      </c>
      <c r="O11" s="114">
        <v>6907</v>
      </c>
      <c r="P11" s="114">
        <v>4602</v>
      </c>
      <c r="Q11" s="114">
        <v>3564</v>
      </c>
      <c r="R11" s="114">
        <v>2972</v>
      </c>
      <c r="S11" s="114">
        <v>2784</v>
      </c>
      <c r="T11" s="114">
        <v>1502</v>
      </c>
      <c r="U11" s="114">
        <v>499</v>
      </c>
      <c r="V11" s="114">
        <v>139</v>
      </c>
      <c r="W11" s="114">
        <v>28</v>
      </c>
      <c r="X11" s="116">
        <v>5</v>
      </c>
    </row>
    <row r="12" spans="1:24" s="67" customFormat="1" ht="12" customHeight="1">
      <c r="A12" s="686"/>
      <c r="B12" s="424" t="s">
        <v>307</v>
      </c>
      <c r="C12" s="114">
        <f>SUM(D12:X12)</f>
        <v>191201</v>
      </c>
      <c r="D12" s="114">
        <v>10654</v>
      </c>
      <c r="E12" s="114">
        <v>14945</v>
      </c>
      <c r="F12" s="114">
        <v>15320</v>
      </c>
      <c r="G12" s="114">
        <v>12910</v>
      </c>
      <c r="H12" s="114">
        <v>14300</v>
      </c>
      <c r="I12" s="114">
        <v>16608</v>
      </c>
      <c r="J12" s="114">
        <v>17733</v>
      </c>
      <c r="K12" s="114">
        <v>19160</v>
      </c>
      <c r="L12" s="115">
        <v>18063</v>
      </c>
      <c r="M12" s="114">
        <v>15223</v>
      </c>
      <c r="N12" s="114">
        <v>12328</v>
      </c>
      <c r="O12" s="114">
        <v>7643</v>
      </c>
      <c r="P12" s="114">
        <v>5093</v>
      </c>
      <c r="Q12" s="114">
        <v>4285</v>
      </c>
      <c r="R12" s="114">
        <v>2797</v>
      </c>
      <c r="S12" s="114">
        <v>2029</v>
      </c>
      <c r="T12" s="114">
        <v>1247</v>
      </c>
      <c r="U12" s="114">
        <v>608</v>
      </c>
      <c r="V12" s="114">
        <v>194</v>
      </c>
      <c r="W12" s="114">
        <v>49</v>
      </c>
      <c r="X12" s="116">
        <v>12</v>
      </c>
    </row>
    <row r="13" spans="1:24" s="67" customFormat="1" ht="3" customHeight="1">
      <c r="A13" s="108"/>
      <c r="B13" s="109"/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6"/>
    </row>
    <row r="14" spans="1:24" s="67" customFormat="1" ht="12" customHeight="1">
      <c r="A14" s="691" t="s">
        <v>320</v>
      </c>
      <c r="B14" s="424" t="s">
        <v>305</v>
      </c>
      <c r="C14" s="114">
        <f>SUM(D14:X14)</f>
        <v>350981</v>
      </c>
      <c r="D14" s="114">
        <f>SUM(D15:D16)</f>
        <v>19822</v>
      </c>
      <c r="E14" s="114">
        <f aca="true" t="shared" si="4" ref="E14:X14">SUM(E15:E16)</f>
        <v>26352</v>
      </c>
      <c r="F14" s="114">
        <f t="shared" si="4"/>
        <v>27156</v>
      </c>
      <c r="G14" s="114">
        <f t="shared" si="4"/>
        <v>25514</v>
      </c>
      <c r="H14" s="114">
        <f t="shared" si="4"/>
        <v>28775</v>
      </c>
      <c r="I14" s="114">
        <f t="shared" si="4"/>
        <v>31103</v>
      </c>
      <c r="J14" s="114">
        <f t="shared" si="4"/>
        <v>29719</v>
      </c>
      <c r="K14" s="114">
        <f t="shared" si="4"/>
        <v>30780</v>
      </c>
      <c r="L14" s="115">
        <f t="shared" si="4"/>
        <v>30061</v>
      </c>
      <c r="M14" s="114">
        <f t="shared" si="4"/>
        <v>26909</v>
      </c>
      <c r="N14" s="114">
        <f t="shared" si="4"/>
        <v>22590</v>
      </c>
      <c r="O14" s="114">
        <f t="shared" si="4"/>
        <v>14249</v>
      </c>
      <c r="P14" s="114">
        <f t="shared" si="4"/>
        <v>9762</v>
      </c>
      <c r="Q14" s="114">
        <f t="shared" si="4"/>
        <v>7798</v>
      </c>
      <c r="R14" s="114">
        <f t="shared" si="4"/>
        <v>6944</v>
      </c>
      <c r="S14" s="114">
        <f t="shared" si="4"/>
        <v>7713</v>
      </c>
      <c r="T14" s="114">
        <f t="shared" si="4"/>
        <v>3805</v>
      </c>
      <c r="U14" s="114">
        <f t="shared" si="4"/>
        <v>1389</v>
      </c>
      <c r="V14" s="114">
        <f t="shared" si="4"/>
        <v>424</v>
      </c>
      <c r="W14" s="114">
        <f t="shared" si="4"/>
        <v>94</v>
      </c>
      <c r="X14" s="116">
        <f t="shared" si="4"/>
        <v>22</v>
      </c>
    </row>
    <row r="15" spans="1:24" s="67" customFormat="1" ht="12" customHeight="1">
      <c r="A15" s="686"/>
      <c r="B15" s="424" t="s">
        <v>306</v>
      </c>
      <c r="C15" s="114">
        <f>SUM(D15:X15)</f>
        <v>177420</v>
      </c>
      <c r="D15" s="114">
        <v>10449</v>
      </c>
      <c r="E15" s="114">
        <v>13732</v>
      </c>
      <c r="F15" s="114">
        <v>14189</v>
      </c>
      <c r="G15" s="114">
        <v>13308</v>
      </c>
      <c r="H15" s="114">
        <v>14777</v>
      </c>
      <c r="I15" s="114">
        <v>15461</v>
      </c>
      <c r="J15" s="114">
        <v>14927</v>
      </c>
      <c r="K15" s="114">
        <v>15184</v>
      </c>
      <c r="L15" s="115">
        <v>14806</v>
      </c>
      <c r="M15" s="114">
        <v>13007</v>
      </c>
      <c r="N15" s="114">
        <v>10669</v>
      </c>
      <c r="O15" s="114">
        <v>6322</v>
      </c>
      <c r="P15" s="114">
        <v>4213</v>
      </c>
      <c r="Q15" s="114">
        <v>3312</v>
      </c>
      <c r="R15" s="114">
        <v>3947</v>
      </c>
      <c r="S15" s="114">
        <v>5510</v>
      </c>
      <c r="T15" s="114">
        <v>2494</v>
      </c>
      <c r="U15" s="114">
        <v>833</v>
      </c>
      <c r="V15" s="114">
        <v>229</v>
      </c>
      <c r="W15" s="114">
        <v>39</v>
      </c>
      <c r="X15" s="117">
        <v>12</v>
      </c>
    </row>
    <row r="16" spans="1:24" s="67" customFormat="1" ht="12" customHeight="1">
      <c r="A16" s="686"/>
      <c r="B16" s="424" t="s">
        <v>307</v>
      </c>
      <c r="C16" s="114">
        <f>SUM(D16:X16)</f>
        <v>173561</v>
      </c>
      <c r="D16" s="114">
        <v>9373</v>
      </c>
      <c r="E16" s="114">
        <v>12620</v>
      </c>
      <c r="F16" s="114">
        <v>12967</v>
      </c>
      <c r="G16" s="114">
        <v>12206</v>
      </c>
      <c r="H16" s="114">
        <v>13998</v>
      </c>
      <c r="I16" s="114">
        <v>15642</v>
      </c>
      <c r="J16" s="114">
        <v>14792</v>
      </c>
      <c r="K16" s="114">
        <v>15596</v>
      </c>
      <c r="L16" s="115">
        <v>15255</v>
      </c>
      <c r="M16" s="114">
        <v>13902</v>
      </c>
      <c r="N16" s="114">
        <v>11921</v>
      </c>
      <c r="O16" s="114">
        <v>7927</v>
      </c>
      <c r="P16" s="114">
        <v>5549</v>
      </c>
      <c r="Q16" s="114">
        <v>4486</v>
      </c>
      <c r="R16" s="114">
        <v>2997</v>
      </c>
      <c r="S16" s="114">
        <v>2203</v>
      </c>
      <c r="T16" s="114">
        <v>1311</v>
      </c>
      <c r="U16" s="114">
        <v>556</v>
      </c>
      <c r="V16" s="114">
        <v>195</v>
      </c>
      <c r="W16" s="114">
        <v>55</v>
      </c>
      <c r="X16" s="118">
        <v>10</v>
      </c>
    </row>
    <row r="17" spans="1:24" s="67" customFormat="1" ht="3" customHeight="1">
      <c r="A17" s="108"/>
      <c r="B17" s="109"/>
      <c r="C17" s="114"/>
      <c r="D17" s="114"/>
      <c r="E17" s="114"/>
      <c r="F17" s="114"/>
      <c r="G17" s="114"/>
      <c r="H17" s="114"/>
      <c r="I17" s="114"/>
      <c r="J17" s="114"/>
      <c r="K17" s="114"/>
      <c r="L17" s="115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6"/>
    </row>
    <row r="18" spans="1:24" s="67" customFormat="1" ht="12" customHeight="1">
      <c r="A18" s="691" t="s">
        <v>321</v>
      </c>
      <c r="B18" s="424" t="s">
        <v>305</v>
      </c>
      <c r="C18" s="114">
        <f>SUM(D18:X18)</f>
        <v>198375</v>
      </c>
      <c r="D18" s="114">
        <f>SUM(D19:D20)</f>
        <v>10620</v>
      </c>
      <c r="E18" s="114">
        <f aca="true" t="shared" si="5" ref="E18:X18">SUM(E19:E20)</f>
        <v>15325</v>
      </c>
      <c r="F18" s="114">
        <f t="shared" si="5"/>
        <v>17481</v>
      </c>
      <c r="G18" s="114">
        <f t="shared" si="5"/>
        <v>15731</v>
      </c>
      <c r="H18" s="114">
        <f t="shared" si="5"/>
        <v>18099</v>
      </c>
      <c r="I18" s="114">
        <f t="shared" si="5"/>
        <v>17778</v>
      </c>
      <c r="J18" s="114">
        <f t="shared" si="5"/>
        <v>15582</v>
      </c>
      <c r="K18" s="114">
        <f t="shared" si="5"/>
        <v>16206</v>
      </c>
      <c r="L18" s="115">
        <f t="shared" si="5"/>
        <v>16789</v>
      </c>
      <c r="M18" s="114">
        <f t="shared" si="5"/>
        <v>15431</v>
      </c>
      <c r="N18" s="114">
        <f t="shared" si="5"/>
        <v>13115</v>
      </c>
      <c r="O18" s="114">
        <f t="shared" si="5"/>
        <v>7791</v>
      </c>
      <c r="P18" s="114">
        <f t="shared" si="5"/>
        <v>5040</v>
      </c>
      <c r="Q18" s="114">
        <f t="shared" si="5"/>
        <v>3781</v>
      </c>
      <c r="R18" s="114">
        <f t="shared" si="5"/>
        <v>3227</v>
      </c>
      <c r="S18" s="114">
        <f t="shared" si="5"/>
        <v>3792</v>
      </c>
      <c r="T18" s="114">
        <f t="shared" si="5"/>
        <v>1742</v>
      </c>
      <c r="U18" s="114">
        <f t="shared" si="5"/>
        <v>622</v>
      </c>
      <c r="V18" s="114">
        <f t="shared" si="5"/>
        <v>182</v>
      </c>
      <c r="W18" s="114">
        <f t="shared" si="5"/>
        <v>32</v>
      </c>
      <c r="X18" s="116">
        <f t="shared" si="5"/>
        <v>9</v>
      </c>
    </row>
    <row r="19" spans="1:24" s="67" customFormat="1" ht="12" customHeight="1">
      <c r="A19" s="686"/>
      <c r="B19" s="424" t="s">
        <v>306</v>
      </c>
      <c r="C19" s="114">
        <f>SUM(D19:X19)</f>
        <v>100817</v>
      </c>
      <c r="D19" s="114">
        <v>5529</v>
      </c>
      <c r="E19" s="114">
        <v>8056</v>
      </c>
      <c r="F19" s="114">
        <v>9224</v>
      </c>
      <c r="G19" s="114">
        <v>8279</v>
      </c>
      <c r="H19" s="114">
        <v>9239</v>
      </c>
      <c r="I19" s="114">
        <v>9160</v>
      </c>
      <c r="J19" s="114">
        <v>7868</v>
      </c>
      <c r="K19" s="114">
        <v>7908</v>
      </c>
      <c r="L19" s="115">
        <v>8036</v>
      </c>
      <c r="M19" s="114">
        <v>7326</v>
      </c>
      <c r="N19" s="114">
        <v>6171</v>
      </c>
      <c r="O19" s="114">
        <v>3644</v>
      </c>
      <c r="P19" s="114">
        <v>2341</v>
      </c>
      <c r="Q19" s="114">
        <v>1781</v>
      </c>
      <c r="R19" s="114">
        <v>1894</v>
      </c>
      <c r="S19" s="114">
        <v>2762</v>
      </c>
      <c r="T19" s="114">
        <v>1132</v>
      </c>
      <c r="U19" s="114">
        <v>351</v>
      </c>
      <c r="V19" s="114">
        <v>94</v>
      </c>
      <c r="W19" s="114">
        <v>17</v>
      </c>
      <c r="X19" s="119">
        <v>5</v>
      </c>
    </row>
    <row r="20" spans="1:24" s="67" customFormat="1" ht="12" customHeight="1">
      <c r="A20" s="686"/>
      <c r="B20" s="424" t="s">
        <v>307</v>
      </c>
      <c r="C20" s="114">
        <f>SUM(D20:X20)</f>
        <v>97558</v>
      </c>
      <c r="D20" s="114">
        <v>5091</v>
      </c>
      <c r="E20" s="114">
        <v>7269</v>
      </c>
      <c r="F20" s="114">
        <v>8257</v>
      </c>
      <c r="G20" s="114">
        <v>7452</v>
      </c>
      <c r="H20" s="114">
        <v>8860</v>
      </c>
      <c r="I20" s="114">
        <v>8618</v>
      </c>
      <c r="J20" s="114">
        <v>7714</v>
      </c>
      <c r="K20" s="114">
        <v>8298</v>
      </c>
      <c r="L20" s="115">
        <v>8753</v>
      </c>
      <c r="M20" s="114">
        <v>8105</v>
      </c>
      <c r="N20" s="114">
        <v>6944</v>
      </c>
      <c r="O20" s="114">
        <v>4147</v>
      </c>
      <c r="P20" s="114">
        <v>2699</v>
      </c>
      <c r="Q20" s="114">
        <v>2000</v>
      </c>
      <c r="R20" s="114">
        <v>1333</v>
      </c>
      <c r="S20" s="114">
        <v>1030</v>
      </c>
      <c r="T20" s="114">
        <v>610</v>
      </c>
      <c r="U20" s="114">
        <v>271</v>
      </c>
      <c r="V20" s="114">
        <v>88</v>
      </c>
      <c r="W20" s="114">
        <v>15</v>
      </c>
      <c r="X20" s="119">
        <v>4</v>
      </c>
    </row>
    <row r="21" spans="1:24" s="67" customFormat="1" ht="3" customHeight="1">
      <c r="A21" s="108"/>
      <c r="B21" s="109"/>
      <c r="C21" s="114"/>
      <c r="D21" s="114"/>
      <c r="E21" s="114"/>
      <c r="F21" s="114"/>
      <c r="G21" s="114"/>
      <c r="H21" s="114"/>
      <c r="I21" s="114"/>
      <c r="J21" s="114"/>
      <c r="K21" s="114"/>
      <c r="L21" s="115"/>
      <c r="M21" s="114"/>
      <c r="N21" s="114"/>
      <c r="O21" s="114"/>
      <c r="P21" s="114"/>
      <c r="Q21" s="114"/>
      <c r="R21" s="114"/>
      <c r="S21" s="114"/>
      <c r="T21" s="114"/>
      <c r="U21" s="120"/>
      <c r="V21" s="114"/>
      <c r="W21" s="114"/>
      <c r="X21" s="119"/>
    </row>
    <row r="22" spans="1:24" s="67" customFormat="1" ht="12" customHeight="1">
      <c r="A22" s="691" t="s">
        <v>322</v>
      </c>
      <c r="B22" s="424" t="s">
        <v>305</v>
      </c>
      <c r="C22" s="114">
        <f>SUM(D22:X22)</f>
        <v>170695</v>
      </c>
      <c r="D22" s="114">
        <f>SUM(D23:D24)</f>
        <v>9433</v>
      </c>
      <c r="E22" s="114">
        <f aca="true" t="shared" si="6" ref="E22:X22">SUM(E23:E24)</f>
        <v>12063</v>
      </c>
      <c r="F22" s="114">
        <f t="shared" si="6"/>
        <v>12587</v>
      </c>
      <c r="G22" s="114">
        <f t="shared" si="6"/>
        <v>13169</v>
      </c>
      <c r="H22" s="114">
        <f t="shared" si="6"/>
        <v>15847</v>
      </c>
      <c r="I22" s="114">
        <f t="shared" si="6"/>
        <v>16179</v>
      </c>
      <c r="J22" s="114">
        <f t="shared" si="6"/>
        <v>13836</v>
      </c>
      <c r="K22" s="114">
        <f t="shared" si="6"/>
        <v>13714</v>
      </c>
      <c r="L22" s="115">
        <f t="shared" si="6"/>
        <v>13805</v>
      </c>
      <c r="M22" s="114">
        <f t="shared" si="6"/>
        <v>13259</v>
      </c>
      <c r="N22" s="114">
        <f t="shared" si="6"/>
        <v>11627</v>
      </c>
      <c r="O22" s="114">
        <f t="shared" si="6"/>
        <v>6969</v>
      </c>
      <c r="P22" s="114">
        <f t="shared" si="6"/>
        <v>4346</v>
      </c>
      <c r="Q22" s="114">
        <f t="shared" si="6"/>
        <v>3161</v>
      </c>
      <c r="R22" s="114">
        <f t="shared" si="6"/>
        <v>2950</v>
      </c>
      <c r="S22" s="114">
        <f t="shared" si="6"/>
        <v>3994</v>
      </c>
      <c r="T22" s="114">
        <f t="shared" si="6"/>
        <v>2364</v>
      </c>
      <c r="U22" s="114">
        <f t="shared" si="6"/>
        <v>842</v>
      </c>
      <c r="V22" s="114">
        <f t="shared" si="6"/>
        <v>501</v>
      </c>
      <c r="W22" s="114">
        <f t="shared" si="6"/>
        <v>48</v>
      </c>
      <c r="X22" s="116">
        <f t="shared" si="6"/>
        <v>1</v>
      </c>
    </row>
    <row r="23" spans="1:24" s="67" customFormat="1" ht="12" customHeight="1">
      <c r="A23" s="686"/>
      <c r="B23" s="424" t="s">
        <v>306</v>
      </c>
      <c r="C23" s="114">
        <f>SUM(D23:X23)</f>
        <v>88432</v>
      </c>
      <c r="D23" s="114">
        <v>4881</v>
      </c>
      <c r="E23" s="114">
        <v>6411</v>
      </c>
      <c r="F23" s="114">
        <v>6599</v>
      </c>
      <c r="G23" s="114">
        <v>6763</v>
      </c>
      <c r="H23" s="114">
        <v>8230</v>
      </c>
      <c r="I23" s="114">
        <v>8363</v>
      </c>
      <c r="J23" s="114">
        <v>7208</v>
      </c>
      <c r="K23" s="114">
        <v>7066</v>
      </c>
      <c r="L23" s="115">
        <v>6659</v>
      </c>
      <c r="M23" s="114">
        <v>6346</v>
      </c>
      <c r="N23" s="114">
        <v>5440</v>
      </c>
      <c r="O23" s="114">
        <v>3182</v>
      </c>
      <c r="P23" s="114">
        <v>1959</v>
      </c>
      <c r="Q23" s="114">
        <v>1360</v>
      </c>
      <c r="R23" s="114">
        <v>1801</v>
      </c>
      <c r="S23" s="114">
        <v>3237</v>
      </c>
      <c r="T23" s="114">
        <v>1854</v>
      </c>
      <c r="U23" s="114">
        <v>628</v>
      </c>
      <c r="V23" s="114">
        <v>411</v>
      </c>
      <c r="W23" s="114">
        <v>34</v>
      </c>
      <c r="X23" s="674">
        <v>0</v>
      </c>
    </row>
    <row r="24" spans="1:24" s="67" customFormat="1" ht="12" customHeight="1">
      <c r="A24" s="686"/>
      <c r="B24" s="424" t="s">
        <v>307</v>
      </c>
      <c r="C24" s="114">
        <f>SUM(D24:X24)</f>
        <v>82263</v>
      </c>
      <c r="D24" s="114">
        <v>4552</v>
      </c>
      <c r="E24" s="114">
        <v>5652</v>
      </c>
      <c r="F24" s="114">
        <v>5988</v>
      </c>
      <c r="G24" s="114">
        <v>6406</v>
      </c>
      <c r="H24" s="114">
        <v>7617</v>
      </c>
      <c r="I24" s="114">
        <v>7816</v>
      </c>
      <c r="J24" s="114">
        <v>6628</v>
      </c>
      <c r="K24" s="114">
        <v>6648</v>
      </c>
      <c r="L24" s="115">
        <v>7146</v>
      </c>
      <c r="M24" s="114">
        <v>6913</v>
      </c>
      <c r="N24" s="114">
        <v>6187</v>
      </c>
      <c r="O24" s="114">
        <v>3787</v>
      </c>
      <c r="P24" s="114">
        <v>2387</v>
      </c>
      <c r="Q24" s="114">
        <v>1801</v>
      </c>
      <c r="R24" s="114">
        <v>1149</v>
      </c>
      <c r="S24" s="114">
        <v>757</v>
      </c>
      <c r="T24" s="114">
        <v>510</v>
      </c>
      <c r="U24" s="114">
        <v>214</v>
      </c>
      <c r="V24" s="114">
        <v>90</v>
      </c>
      <c r="W24" s="114">
        <v>14</v>
      </c>
      <c r="X24" s="116">
        <v>1</v>
      </c>
    </row>
    <row r="25" spans="1:24" s="67" customFormat="1" ht="3" customHeight="1">
      <c r="A25" s="108"/>
      <c r="B25" s="109"/>
      <c r="C25" s="114"/>
      <c r="D25" s="114"/>
      <c r="E25" s="114"/>
      <c r="F25" s="114"/>
      <c r="G25" s="114"/>
      <c r="H25" s="114"/>
      <c r="I25" s="114"/>
      <c r="J25" s="114"/>
      <c r="K25" s="114"/>
      <c r="L25" s="115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6"/>
    </row>
    <row r="26" spans="1:24" s="67" customFormat="1" ht="12" customHeight="1">
      <c r="A26" s="691" t="s">
        <v>323</v>
      </c>
      <c r="B26" s="424" t="s">
        <v>305</v>
      </c>
      <c r="C26" s="114">
        <f>SUM(D26:X26)</f>
        <v>87591</v>
      </c>
      <c r="D26" s="114">
        <f>SUM(D27:D28)</f>
        <v>4935</v>
      </c>
      <c r="E26" s="114">
        <f aca="true" t="shared" si="7" ref="E26:X26">SUM(E27:E28)</f>
        <v>6525</v>
      </c>
      <c r="F26" s="114">
        <f t="shared" si="7"/>
        <v>6779</v>
      </c>
      <c r="G26" s="114">
        <f t="shared" si="7"/>
        <v>6409</v>
      </c>
      <c r="H26" s="114">
        <f t="shared" si="7"/>
        <v>7304</v>
      </c>
      <c r="I26" s="114">
        <f t="shared" si="7"/>
        <v>7538</v>
      </c>
      <c r="J26" s="114">
        <f t="shared" si="7"/>
        <v>6794</v>
      </c>
      <c r="K26" s="114">
        <f t="shared" si="7"/>
        <v>7115</v>
      </c>
      <c r="L26" s="115">
        <f t="shared" si="7"/>
        <v>7192</v>
      </c>
      <c r="M26" s="114">
        <f t="shared" si="7"/>
        <v>6392</v>
      </c>
      <c r="N26" s="114">
        <f t="shared" si="7"/>
        <v>5356</v>
      </c>
      <c r="O26" s="114">
        <f t="shared" si="7"/>
        <v>3418</v>
      </c>
      <c r="P26" s="114">
        <f t="shared" si="7"/>
        <v>2596</v>
      </c>
      <c r="Q26" s="114">
        <f t="shared" si="7"/>
        <v>2547</v>
      </c>
      <c r="R26" s="114">
        <f t="shared" si="7"/>
        <v>2276</v>
      </c>
      <c r="S26" s="114">
        <f t="shared" si="7"/>
        <v>2358</v>
      </c>
      <c r="T26" s="114">
        <f t="shared" si="7"/>
        <v>1381</v>
      </c>
      <c r="U26" s="114">
        <f t="shared" si="7"/>
        <v>494</v>
      </c>
      <c r="V26" s="114">
        <f t="shared" si="7"/>
        <v>152</v>
      </c>
      <c r="W26" s="114">
        <f t="shared" si="7"/>
        <v>26</v>
      </c>
      <c r="X26" s="116">
        <f t="shared" si="7"/>
        <v>4</v>
      </c>
    </row>
    <row r="27" spans="1:24" s="67" customFormat="1" ht="12" customHeight="1">
      <c r="A27" s="686"/>
      <c r="B27" s="424" t="s">
        <v>306</v>
      </c>
      <c r="C27" s="114">
        <f>SUM(D27:X27)</f>
        <v>45684</v>
      </c>
      <c r="D27" s="114">
        <v>2588</v>
      </c>
      <c r="E27" s="114">
        <v>3413</v>
      </c>
      <c r="F27" s="114">
        <v>3576</v>
      </c>
      <c r="G27" s="114">
        <v>3337</v>
      </c>
      <c r="H27" s="114">
        <v>3816</v>
      </c>
      <c r="I27" s="114">
        <v>3867</v>
      </c>
      <c r="J27" s="114">
        <v>3540</v>
      </c>
      <c r="K27" s="114">
        <v>3812</v>
      </c>
      <c r="L27" s="115">
        <v>3780</v>
      </c>
      <c r="M27" s="114">
        <v>3350</v>
      </c>
      <c r="N27" s="114">
        <v>2665</v>
      </c>
      <c r="O27" s="114">
        <v>1584</v>
      </c>
      <c r="P27" s="114">
        <v>1226</v>
      </c>
      <c r="Q27" s="114">
        <v>1180</v>
      </c>
      <c r="R27" s="114">
        <v>1219</v>
      </c>
      <c r="S27" s="114">
        <v>1535</v>
      </c>
      <c r="T27" s="114">
        <v>868</v>
      </c>
      <c r="U27" s="114">
        <v>259</v>
      </c>
      <c r="V27" s="114">
        <v>57</v>
      </c>
      <c r="W27" s="114">
        <v>9</v>
      </c>
      <c r="X27" s="116">
        <v>3</v>
      </c>
    </row>
    <row r="28" spans="1:24" s="67" customFormat="1" ht="12" customHeight="1">
      <c r="A28" s="686"/>
      <c r="B28" s="424" t="s">
        <v>307</v>
      </c>
      <c r="C28" s="114">
        <f>SUM(D28:X28)</f>
        <v>41907</v>
      </c>
      <c r="D28" s="114">
        <v>2347</v>
      </c>
      <c r="E28" s="114">
        <v>3112</v>
      </c>
      <c r="F28" s="114">
        <v>3203</v>
      </c>
      <c r="G28" s="114">
        <v>3072</v>
      </c>
      <c r="H28" s="114">
        <v>3488</v>
      </c>
      <c r="I28" s="114">
        <v>3671</v>
      </c>
      <c r="J28" s="114">
        <v>3254</v>
      </c>
      <c r="K28" s="114">
        <v>3303</v>
      </c>
      <c r="L28" s="115">
        <v>3412</v>
      </c>
      <c r="M28" s="114">
        <v>3042</v>
      </c>
      <c r="N28" s="114">
        <v>2691</v>
      </c>
      <c r="O28" s="114">
        <v>1834</v>
      </c>
      <c r="P28" s="114">
        <v>1370</v>
      </c>
      <c r="Q28" s="114">
        <v>1367</v>
      </c>
      <c r="R28" s="114">
        <v>1057</v>
      </c>
      <c r="S28" s="114">
        <v>823</v>
      </c>
      <c r="T28" s="114">
        <v>513</v>
      </c>
      <c r="U28" s="114">
        <v>235</v>
      </c>
      <c r="V28" s="114">
        <v>95</v>
      </c>
      <c r="W28" s="114">
        <v>17</v>
      </c>
      <c r="X28" s="116">
        <v>1</v>
      </c>
    </row>
    <row r="29" spans="1:24" s="67" customFormat="1" ht="3" customHeight="1">
      <c r="A29" s="108"/>
      <c r="B29" s="109"/>
      <c r="C29" s="114"/>
      <c r="D29" s="114"/>
      <c r="E29" s="114"/>
      <c r="F29" s="114"/>
      <c r="G29" s="114"/>
      <c r="H29" s="114"/>
      <c r="I29" s="114"/>
      <c r="J29" s="114"/>
      <c r="K29" s="114"/>
      <c r="L29" s="115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6"/>
    </row>
    <row r="30" spans="1:24" s="67" customFormat="1" ht="12" customHeight="1">
      <c r="A30" s="691" t="s">
        <v>324</v>
      </c>
      <c r="B30" s="424" t="s">
        <v>305</v>
      </c>
      <c r="C30" s="114">
        <f>SUM(D30:X30)</f>
        <v>138258</v>
      </c>
      <c r="D30" s="114">
        <f>SUM(D31:D32)</f>
        <v>8116</v>
      </c>
      <c r="E30" s="114">
        <f aca="true" t="shared" si="8" ref="E30:X30">SUM(E31:E32)</f>
        <v>11163</v>
      </c>
      <c r="F30" s="114">
        <f t="shared" si="8"/>
        <v>11741</v>
      </c>
      <c r="G30" s="114">
        <f t="shared" si="8"/>
        <v>10424</v>
      </c>
      <c r="H30" s="114">
        <f t="shared" si="8"/>
        <v>11237</v>
      </c>
      <c r="I30" s="114">
        <f t="shared" si="8"/>
        <v>11569</v>
      </c>
      <c r="J30" s="114">
        <f t="shared" si="8"/>
        <v>10861</v>
      </c>
      <c r="K30" s="114">
        <f t="shared" si="8"/>
        <v>12049</v>
      </c>
      <c r="L30" s="115">
        <f t="shared" si="8"/>
        <v>12496</v>
      </c>
      <c r="M30" s="114">
        <f t="shared" si="8"/>
        <v>10403</v>
      </c>
      <c r="N30" s="114">
        <f t="shared" si="8"/>
        <v>8372</v>
      </c>
      <c r="O30" s="114">
        <f t="shared" si="8"/>
        <v>5019</v>
      </c>
      <c r="P30" s="114">
        <f t="shared" si="8"/>
        <v>3804</v>
      </c>
      <c r="Q30" s="114">
        <f t="shared" si="8"/>
        <v>3386</v>
      </c>
      <c r="R30" s="114">
        <f t="shared" si="8"/>
        <v>2845</v>
      </c>
      <c r="S30" s="114">
        <f t="shared" si="8"/>
        <v>2600</v>
      </c>
      <c r="T30" s="114">
        <f t="shared" si="8"/>
        <v>1384</v>
      </c>
      <c r="U30" s="114">
        <f t="shared" si="8"/>
        <v>580</v>
      </c>
      <c r="V30" s="114">
        <f t="shared" si="8"/>
        <v>166</v>
      </c>
      <c r="W30" s="114">
        <f t="shared" si="8"/>
        <v>34</v>
      </c>
      <c r="X30" s="116">
        <f t="shared" si="8"/>
        <v>9</v>
      </c>
    </row>
    <row r="31" spans="1:24" s="67" customFormat="1" ht="12" customHeight="1">
      <c r="A31" s="686"/>
      <c r="B31" s="424" t="s">
        <v>306</v>
      </c>
      <c r="C31" s="114">
        <f>SUM(D31:X31)</f>
        <v>70883</v>
      </c>
      <c r="D31" s="114">
        <v>4329</v>
      </c>
      <c r="E31" s="114">
        <v>5849</v>
      </c>
      <c r="F31" s="114">
        <v>6077</v>
      </c>
      <c r="G31" s="114">
        <v>5448</v>
      </c>
      <c r="H31" s="114">
        <v>5752</v>
      </c>
      <c r="I31" s="114">
        <v>5780</v>
      </c>
      <c r="J31" s="114">
        <v>5374</v>
      </c>
      <c r="K31" s="114">
        <v>5965</v>
      </c>
      <c r="L31" s="115">
        <v>6443</v>
      </c>
      <c r="M31" s="114">
        <v>5337</v>
      </c>
      <c r="N31" s="114">
        <v>4248</v>
      </c>
      <c r="O31" s="114">
        <v>2574</v>
      </c>
      <c r="P31" s="114">
        <v>1878</v>
      </c>
      <c r="Q31" s="114">
        <v>1599</v>
      </c>
      <c r="R31" s="114">
        <v>1498</v>
      </c>
      <c r="S31" s="114">
        <v>1560</v>
      </c>
      <c r="T31" s="114">
        <v>789</v>
      </c>
      <c r="U31" s="114">
        <v>294</v>
      </c>
      <c r="V31" s="114">
        <v>78</v>
      </c>
      <c r="W31" s="114">
        <v>8</v>
      </c>
      <c r="X31" s="119">
        <v>3</v>
      </c>
    </row>
    <row r="32" spans="1:24" s="67" customFormat="1" ht="12" customHeight="1">
      <c r="A32" s="686"/>
      <c r="B32" s="424" t="s">
        <v>307</v>
      </c>
      <c r="C32" s="114">
        <f>SUM(D32:X32)</f>
        <v>67375</v>
      </c>
      <c r="D32" s="114">
        <v>3787</v>
      </c>
      <c r="E32" s="114">
        <v>5314</v>
      </c>
      <c r="F32" s="114">
        <v>5664</v>
      </c>
      <c r="G32" s="114">
        <v>4976</v>
      </c>
      <c r="H32" s="114">
        <v>5485</v>
      </c>
      <c r="I32" s="114">
        <v>5789</v>
      </c>
      <c r="J32" s="114">
        <v>5487</v>
      </c>
      <c r="K32" s="114">
        <v>6084</v>
      </c>
      <c r="L32" s="115">
        <v>6053</v>
      </c>
      <c r="M32" s="114">
        <v>5066</v>
      </c>
      <c r="N32" s="114">
        <v>4124</v>
      </c>
      <c r="O32" s="114">
        <v>2445</v>
      </c>
      <c r="P32" s="114">
        <v>1926</v>
      </c>
      <c r="Q32" s="114">
        <v>1787</v>
      </c>
      <c r="R32" s="114">
        <v>1347</v>
      </c>
      <c r="S32" s="114">
        <v>1040</v>
      </c>
      <c r="T32" s="114">
        <v>595</v>
      </c>
      <c r="U32" s="114">
        <v>286</v>
      </c>
      <c r="V32" s="114">
        <v>88</v>
      </c>
      <c r="W32" s="114">
        <v>26</v>
      </c>
      <c r="X32" s="119">
        <v>6</v>
      </c>
    </row>
    <row r="33" spans="1:24" s="67" customFormat="1" ht="3" customHeight="1">
      <c r="A33" s="108"/>
      <c r="B33" s="109"/>
      <c r="C33" s="114"/>
      <c r="D33" s="114"/>
      <c r="E33" s="114"/>
      <c r="F33" s="114"/>
      <c r="G33" s="114"/>
      <c r="H33" s="114"/>
      <c r="I33" s="114"/>
      <c r="J33" s="114"/>
      <c r="K33" s="114"/>
      <c r="L33" s="115"/>
      <c r="M33" s="114"/>
      <c r="N33" s="114"/>
      <c r="O33" s="114"/>
      <c r="P33" s="114"/>
      <c r="Q33" s="114"/>
      <c r="R33" s="114"/>
      <c r="S33" s="114"/>
      <c r="T33" s="114"/>
      <c r="U33" s="120"/>
      <c r="V33" s="114"/>
      <c r="W33" s="114"/>
      <c r="X33" s="119"/>
    </row>
    <row r="34" spans="1:24" s="67" customFormat="1" ht="12" customHeight="1">
      <c r="A34" s="691" t="s">
        <v>325</v>
      </c>
      <c r="B34" s="424" t="s">
        <v>305</v>
      </c>
      <c r="C34" s="114">
        <f>SUM(D34:X34)</f>
        <v>122947</v>
      </c>
      <c r="D34" s="114">
        <f>SUM(D35:D36)</f>
        <v>8930</v>
      </c>
      <c r="E34" s="114">
        <f aca="true" t="shared" si="9" ref="E34:X34">SUM(E35:E36)</f>
        <v>11389</v>
      </c>
      <c r="F34" s="114">
        <f t="shared" si="9"/>
        <v>10375</v>
      </c>
      <c r="G34" s="114">
        <f t="shared" si="9"/>
        <v>8303</v>
      </c>
      <c r="H34" s="114">
        <f t="shared" si="9"/>
        <v>8427</v>
      </c>
      <c r="I34" s="114">
        <f t="shared" si="9"/>
        <v>10559</v>
      </c>
      <c r="J34" s="114">
        <f t="shared" si="9"/>
        <v>12000</v>
      </c>
      <c r="K34" s="114">
        <f t="shared" si="9"/>
        <v>12833</v>
      </c>
      <c r="L34" s="115">
        <f t="shared" si="9"/>
        <v>11215</v>
      </c>
      <c r="M34" s="114">
        <f t="shared" si="9"/>
        <v>8460</v>
      </c>
      <c r="N34" s="114">
        <f t="shared" si="9"/>
        <v>6509</v>
      </c>
      <c r="O34" s="114">
        <f t="shared" si="9"/>
        <v>3905</v>
      </c>
      <c r="P34" s="114">
        <f t="shared" si="9"/>
        <v>2829</v>
      </c>
      <c r="Q34" s="114">
        <f t="shared" si="9"/>
        <v>2372</v>
      </c>
      <c r="R34" s="114">
        <f t="shared" si="9"/>
        <v>1797</v>
      </c>
      <c r="S34" s="114">
        <f t="shared" si="9"/>
        <v>1577</v>
      </c>
      <c r="T34" s="114">
        <f t="shared" si="9"/>
        <v>924</v>
      </c>
      <c r="U34" s="114">
        <f t="shared" si="9"/>
        <v>398</v>
      </c>
      <c r="V34" s="114">
        <f t="shared" si="9"/>
        <v>118</v>
      </c>
      <c r="W34" s="114">
        <f t="shared" si="9"/>
        <v>24</v>
      </c>
      <c r="X34" s="116">
        <f t="shared" si="9"/>
        <v>3</v>
      </c>
    </row>
    <row r="35" spans="1:24" s="67" customFormat="1" ht="12" customHeight="1">
      <c r="A35" s="686"/>
      <c r="B35" s="424" t="s">
        <v>306</v>
      </c>
      <c r="C35" s="114">
        <f>SUM(D35:X35)</f>
        <v>62325</v>
      </c>
      <c r="D35" s="114">
        <v>4727</v>
      </c>
      <c r="E35" s="114">
        <v>5852</v>
      </c>
      <c r="F35" s="114">
        <v>5426</v>
      </c>
      <c r="G35" s="114">
        <v>4307</v>
      </c>
      <c r="H35" s="114">
        <v>4233</v>
      </c>
      <c r="I35" s="114">
        <v>5054</v>
      </c>
      <c r="J35" s="114">
        <v>5659</v>
      </c>
      <c r="K35" s="114">
        <v>6373</v>
      </c>
      <c r="L35" s="115">
        <v>5787</v>
      </c>
      <c r="M35" s="114">
        <v>4470</v>
      </c>
      <c r="N35" s="114">
        <v>3358</v>
      </c>
      <c r="O35" s="114">
        <v>2049</v>
      </c>
      <c r="P35" s="114">
        <v>1399</v>
      </c>
      <c r="Q35" s="114">
        <v>1166</v>
      </c>
      <c r="R35" s="114">
        <v>901</v>
      </c>
      <c r="S35" s="114">
        <v>853</v>
      </c>
      <c r="T35" s="114">
        <v>465</v>
      </c>
      <c r="U35" s="114">
        <v>187</v>
      </c>
      <c r="V35" s="114">
        <v>49</v>
      </c>
      <c r="W35" s="114">
        <v>10</v>
      </c>
      <c r="X35" s="674">
        <v>0</v>
      </c>
    </row>
    <row r="36" spans="1:24" s="67" customFormat="1" ht="12" customHeight="1">
      <c r="A36" s="686"/>
      <c r="B36" s="424" t="s">
        <v>307</v>
      </c>
      <c r="C36" s="114">
        <f>SUM(D36:X36)</f>
        <v>60622</v>
      </c>
      <c r="D36" s="114">
        <v>4203</v>
      </c>
      <c r="E36" s="114">
        <v>5537</v>
      </c>
      <c r="F36" s="114">
        <v>4949</v>
      </c>
      <c r="G36" s="114">
        <v>3996</v>
      </c>
      <c r="H36" s="114">
        <v>4194</v>
      </c>
      <c r="I36" s="114">
        <v>5505</v>
      </c>
      <c r="J36" s="114">
        <v>6341</v>
      </c>
      <c r="K36" s="114">
        <v>6460</v>
      </c>
      <c r="L36" s="115">
        <v>5428</v>
      </c>
      <c r="M36" s="114">
        <v>3990</v>
      </c>
      <c r="N36" s="114">
        <v>3151</v>
      </c>
      <c r="O36" s="114">
        <v>1856</v>
      </c>
      <c r="P36" s="114">
        <v>1430</v>
      </c>
      <c r="Q36" s="114">
        <v>1206</v>
      </c>
      <c r="R36" s="114">
        <v>896</v>
      </c>
      <c r="S36" s="114">
        <v>724</v>
      </c>
      <c r="T36" s="114">
        <v>459</v>
      </c>
      <c r="U36" s="114">
        <v>211</v>
      </c>
      <c r="V36" s="114">
        <v>69</v>
      </c>
      <c r="W36" s="114">
        <v>14</v>
      </c>
      <c r="X36" s="116">
        <v>3</v>
      </c>
    </row>
    <row r="37" spans="1:24" s="67" customFormat="1" ht="3" customHeight="1">
      <c r="A37" s="108"/>
      <c r="B37" s="109"/>
      <c r="C37" s="114"/>
      <c r="D37" s="114"/>
      <c r="E37" s="114"/>
      <c r="F37" s="114"/>
      <c r="G37" s="114"/>
      <c r="H37" s="114"/>
      <c r="I37" s="114"/>
      <c r="J37" s="114"/>
      <c r="K37" s="114"/>
      <c r="L37" s="115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</row>
    <row r="38" spans="1:24" s="67" customFormat="1" ht="12" customHeight="1">
      <c r="A38" s="691" t="s">
        <v>326</v>
      </c>
      <c r="B38" s="424" t="s">
        <v>305</v>
      </c>
      <c r="C38" s="114">
        <f>SUM(D38:X38)</f>
        <v>79683</v>
      </c>
      <c r="D38" s="114">
        <f>SUM(D39:D40)</f>
        <v>5006</v>
      </c>
      <c r="E38" s="114">
        <f aca="true" t="shared" si="10" ref="E38:X38">SUM(E39:E40)</f>
        <v>6285</v>
      </c>
      <c r="F38" s="114">
        <f t="shared" si="10"/>
        <v>6407</v>
      </c>
      <c r="G38" s="114">
        <f t="shared" si="10"/>
        <v>6160</v>
      </c>
      <c r="H38" s="114">
        <f t="shared" si="10"/>
        <v>6968</v>
      </c>
      <c r="I38" s="114">
        <f t="shared" si="10"/>
        <v>6894</v>
      </c>
      <c r="J38" s="114">
        <f t="shared" si="10"/>
        <v>5939</v>
      </c>
      <c r="K38" s="114">
        <f t="shared" si="10"/>
        <v>6635</v>
      </c>
      <c r="L38" s="115">
        <f t="shared" si="10"/>
        <v>6851</v>
      </c>
      <c r="M38" s="114">
        <f t="shared" si="10"/>
        <v>5911</v>
      </c>
      <c r="N38" s="114">
        <f t="shared" si="10"/>
        <v>4698</v>
      </c>
      <c r="O38" s="114">
        <f t="shared" si="10"/>
        <v>2748</v>
      </c>
      <c r="P38" s="114">
        <f t="shared" si="10"/>
        <v>2240</v>
      </c>
      <c r="Q38" s="114">
        <f t="shared" si="10"/>
        <v>2208</v>
      </c>
      <c r="R38" s="114">
        <f t="shared" si="10"/>
        <v>1749</v>
      </c>
      <c r="S38" s="114">
        <f t="shared" si="10"/>
        <v>1614</v>
      </c>
      <c r="T38" s="114">
        <f t="shared" si="10"/>
        <v>869</v>
      </c>
      <c r="U38" s="114">
        <f t="shared" si="10"/>
        <v>334</v>
      </c>
      <c r="V38" s="114">
        <f t="shared" si="10"/>
        <v>130</v>
      </c>
      <c r="W38" s="114">
        <f t="shared" si="10"/>
        <v>32</v>
      </c>
      <c r="X38" s="116">
        <f t="shared" si="10"/>
        <v>5</v>
      </c>
    </row>
    <row r="39" spans="1:24" s="67" customFormat="1" ht="12" customHeight="1">
      <c r="A39" s="686"/>
      <c r="B39" s="424" t="s">
        <v>306</v>
      </c>
      <c r="C39" s="114">
        <f>SUM(D39:X39)</f>
        <v>41667</v>
      </c>
      <c r="D39" s="114">
        <v>2603</v>
      </c>
      <c r="E39" s="114">
        <v>3271</v>
      </c>
      <c r="F39" s="114">
        <v>3351</v>
      </c>
      <c r="G39" s="114">
        <v>3235</v>
      </c>
      <c r="H39" s="114">
        <v>3558</v>
      </c>
      <c r="I39" s="114">
        <v>3457</v>
      </c>
      <c r="J39" s="114">
        <v>3064</v>
      </c>
      <c r="K39" s="114">
        <v>3538</v>
      </c>
      <c r="L39" s="115">
        <v>3695</v>
      </c>
      <c r="M39" s="114">
        <v>3258</v>
      </c>
      <c r="N39" s="114">
        <v>2590</v>
      </c>
      <c r="O39" s="114">
        <v>1468</v>
      </c>
      <c r="P39" s="114">
        <v>1117</v>
      </c>
      <c r="Q39" s="114">
        <v>1044</v>
      </c>
      <c r="R39" s="114">
        <v>870</v>
      </c>
      <c r="S39" s="114">
        <v>881</v>
      </c>
      <c r="T39" s="114">
        <v>463</v>
      </c>
      <c r="U39" s="114">
        <v>145</v>
      </c>
      <c r="V39" s="114">
        <v>50</v>
      </c>
      <c r="W39" s="114">
        <v>9</v>
      </c>
      <c r="X39" s="674">
        <v>0</v>
      </c>
    </row>
    <row r="40" spans="1:24" s="67" customFormat="1" ht="12" customHeight="1">
      <c r="A40" s="686"/>
      <c r="B40" s="424" t="s">
        <v>307</v>
      </c>
      <c r="C40" s="114">
        <f>SUM(D40:X40)</f>
        <v>38016</v>
      </c>
      <c r="D40" s="114">
        <v>2403</v>
      </c>
      <c r="E40" s="114">
        <v>3014</v>
      </c>
      <c r="F40" s="114">
        <v>3056</v>
      </c>
      <c r="G40" s="114">
        <v>2925</v>
      </c>
      <c r="H40" s="114">
        <v>3410</v>
      </c>
      <c r="I40" s="114">
        <v>3437</v>
      </c>
      <c r="J40" s="114">
        <v>2875</v>
      </c>
      <c r="K40" s="114">
        <v>3097</v>
      </c>
      <c r="L40" s="115">
        <v>3156</v>
      </c>
      <c r="M40" s="114">
        <v>2653</v>
      </c>
      <c r="N40" s="114">
        <v>2108</v>
      </c>
      <c r="O40" s="114">
        <v>1280</v>
      </c>
      <c r="P40" s="114">
        <v>1123</v>
      </c>
      <c r="Q40" s="114">
        <v>1164</v>
      </c>
      <c r="R40" s="114">
        <v>879</v>
      </c>
      <c r="S40" s="114">
        <v>733</v>
      </c>
      <c r="T40" s="114">
        <v>406</v>
      </c>
      <c r="U40" s="114">
        <v>189</v>
      </c>
      <c r="V40" s="114">
        <v>80</v>
      </c>
      <c r="W40" s="114">
        <v>23</v>
      </c>
      <c r="X40" s="116">
        <v>5</v>
      </c>
    </row>
    <row r="41" spans="1:24" s="67" customFormat="1" ht="3" customHeight="1">
      <c r="A41" s="108"/>
      <c r="B41" s="109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</row>
    <row r="42" spans="1:24" s="67" customFormat="1" ht="12" customHeight="1">
      <c r="A42" s="691" t="s">
        <v>327</v>
      </c>
      <c r="B42" s="424" t="s">
        <v>305</v>
      </c>
      <c r="C42" s="114">
        <f>SUM(D42:X42)</f>
        <v>125214</v>
      </c>
      <c r="D42" s="114">
        <f>SUM(D43:D44)</f>
        <v>7339</v>
      </c>
      <c r="E42" s="114">
        <f aca="true" t="shared" si="11" ref="E42:X42">SUM(E43:E44)</f>
        <v>8926</v>
      </c>
      <c r="F42" s="114">
        <f t="shared" si="11"/>
        <v>8534</v>
      </c>
      <c r="G42" s="114">
        <f t="shared" si="11"/>
        <v>8827</v>
      </c>
      <c r="H42" s="114">
        <f t="shared" si="11"/>
        <v>10618</v>
      </c>
      <c r="I42" s="114">
        <f t="shared" si="11"/>
        <v>12026</v>
      </c>
      <c r="J42" s="114">
        <f t="shared" si="11"/>
        <v>10961</v>
      </c>
      <c r="K42" s="114">
        <f t="shared" si="11"/>
        <v>11059</v>
      </c>
      <c r="L42" s="115">
        <f t="shared" si="11"/>
        <v>11016</v>
      </c>
      <c r="M42" s="114">
        <f t="shared" si="11"/>
        <v>9742</v>
      </c>
      <c r="N42" s="114">
        <f t="shared" si="11"/>
        <v>8375</v>
      </c>
      <c r="O42" s="114">
        <f t="shared" si="11"/>
        <v>5052</v>
      </c>
      <c r="P42" s="114">
        <f t="shared" si="11"/>
        <v>3451</v>
      </c>
      <c r="Q42" s="114">
        <f t="shared" si="11"/>
        <v>2749</v>
      </c>
      <c r="R42" s="114">
        <f t="shared" si="11"/>
        <v>2143</v>
      </c>
      <c r="S42" s="114">
        <f t="shared" si="11"/>
        <v>2439</v>
      </c>
      <c r="T42" s="114">
        <f t="shared" si="11"/>
        <v>1287</v>
      </c>
      <c r="U42" s="114">
        <f t="shared" si="11"/>
        <v>497</v>
      </c>
      <c r="V42" s="114">
        <f t="shared" si="11"/>
        <v>136</v>
      </c>
      <c r="W42" s="114">
        <f t="shared" si="11"/>
        <v>28</v>
      </c>
      <c r="X42" s="116">
        <f t="shared" si="11"/>
        <v>9</v>
      </c>
    </row>
    <row r="43" spans="1:24" s="67" customFormat="1" ht="12" customHeight="1">
      <c r="A43" s="686"/>
      <c r="B43" s="424" t="s">
        <v>306</v>
      </c>
      <c r="C43" s="114">
        <f>SUM(D43:X43)</f>
        <v>64400</v>
      </c>
      <c r="D43" s="114">
        <v>3850</v>
      </c>
      <c r="E43" s="114">
        <v>4634</v>
      </c>
      <c r="F43" s="114">
        <v>4500</v>
      </c>
      <c r="G43" s="114">
        <v>4653</v>
      </c>
      <c r="H43" s="114">
        <v>5422</v>
      </c>
      <c r="I43" s="114">
        <v>6032</v>
      </c>
      <c r="J43" s="114">
        <v>5501</v>
      </c>
      <c r="K43" s="114">
        <v>5715</v>
      </c>
      <c r="L43" s="115">
        <v>5647</v>
      </c>
      <c r="M43" s="114">
        <v>4893</v>
      </c>
      <c r="N43" s="114">
        <v>4193</v>
      </c>
      <c r="O43" s="114">
        <v>2428</v>
      </c>
      <c r="P43" s="114">
        <v>1584</v>
      </c>
      <c r="Q43" s="114">
        <v>1229</v>
      </c>
      <c r="R43" s="114">
        <v>1196</v>
      </c>
      <c r="S43" s="114">
        <v>1711</v>
      </c>
      <c r="T43" s="114">
        <v>856</v>
      </c>
      <c r="U43" s="114">
        <v>287</v>
      </c>
      <c r="V43" s="114">
        <v>54</v>
      </c>
      <c r="W43" s="114">
        <v>11</v>
      </c>
      <c r="X43" s="119">
        <v>4</v>
      </c>
    </row>
    <row r="44" spans="1:24" s="67" customFormat="1" ht="12" customHeight="1">
      <c r="A44" s="686"/>
      <c r="B44" s="424" t="s">
        <v>307</v>
      </c>
      <c r="C44" s="114">
        <f>SUM(D44:X44)</f>
        <v>60814</v>
      </c>
      <c r="D44" s="114">
        <v>3489</v>
      </c>
      <c r="E44" s="114">
        <v>4292</v>
      </c>
      <c r="F44" s="114">
        <v>4034</v>
      </c>
      <c r="G44" s="114">
        <v>4174</v>
      </c>
      <c r="H44" s="114">
        <v>5196</v>
      </c>
      <c r="I44" s="114">
        <v>5994</v>
      </c>
      <c r="J44" s="114">
        <v>5460</v>
      </c>
      <c r="K44" s="114">
        <v>5344</v>
      </c>
      <c r="L44" s="115">
        <v>5369</v>
      </c>
      <c r="M44" s="114">
        <v>4849</v>
      </c>
      <c r="N44" s="114">
        <v>4182</v>
      </c>
      <c r="O44" s="114">
        <v>2624</v>
      </c>
      <c r="P44" s="114">
        <v>1867</v>
      </c>
      <c r="Q44" s="114">
        <v>1520</v>
      </c>
      <c r="R44" s="114">
        <v>947</v>
      </c>
      <c r="S44" s="114">
        <v>728</v>
      </c>
      <c r="T44" s="114">
        <v>431</v>
      </c>
      <c r="U44" s="120">
        <v>210</v>
      </c>
      <c r="V44" s="114">
        <v>82</v>
      </c>
      <c r="W44" s="114">
        <v>17</v>
      </c>
      <c r="X44" s="119">
        <v>5</v>
      </c>
    </row>
    <row r="45" spans="1:24" s="67" customFormat="1" ht="3" customHeight="1">
      <c r="A45" s="108"/>
      <c r="B45" s="109"/>
      <c r="C45" s="114"/>
      <c r="D45" s="114"/>
      <c r="E45" s="114"/>
      <c r="F45" s="114"/>
      <c r="G45" s="114"/>
      <c r="H45" s="114"/>
      <c r="I45" s="114"/>
      <c r="J45" s="114"/>
      <c r="K45" s="114"/>
      <c r="L45" s="115"/>
      <c r="M45" s="114"/>
      <c r="N45" s="114"/>
      <c r="O45" s="114"/>
      <c r="P45" s="114"/>
      <c r="Q45" s="114"/>
      <c r="R45" s="114"/>
      <c r="S45" s="114"/>
      <c r="T45" s="114"/>
      <c r="U45" s="120"/>
      <c r="V45" s="114"/>
      <c r="W45" s="114"/>
      <c r="X45" s="119"/>
    </row>
    <row r="46" spans="1:24" s="67" customFormat="1" ht="12" customHeight="1">
      <c r="A46" s="691" t="s">
        <v>328</v>
      </c>
      <c r="B46" s="424" t="s">
        <v>305</v>
      </c>
      <c r="C46" s="114">
        <f>SUM(D46:X46)</f>
        <v>111148</v>
      </c>
      <c r="D46" s="114">
        <f>SUM(D47:D48)</f>
        <v>5835</v>
      </c>
      <c r="E46" s="114">
        <f aca="true" t="shared" si="12" ref="E46:X46">SUM(E47:E48)</f>
        <v>8527</v>
      </c>
      <c r="F46" s="114">
        <f t="shared" si="12"/>
        <v>9176</v>
      </c>
      <c r="G46" s="114">
        <f t="shared" si="12"/>
        <v>8645</v>
      </c>
      <c r="H46" s="114">
        <f t="shared" si="12"/>
        <v>9312</v>
      </c>
      <c r="I46" s="114">
        <f t="shared" si="12"/>
        <v>9309</v>
      </c>
      <c r="J46" s="114">
        <f t="shared" si="12"/>
        <v>8382</v>
      </c>
      <c r="K46" s="114">
        <f t="shared" si="12"/>
        <v>9304</v>
      </c>
      <c r="L46" s="115">
        <f t="shared" si="12"/>
        <v>9639</v>
      </c>
      <c r="M46" s="114">
        <f t="shared" si="12"/>
        <v>8762</v>
      </c>
      <c r="N46" s="114">
        <f t="shared" si="12"/>
        <v>7383</v>
      </c>
      <c r="O46" s="114">
        <f t="shared" si="12"/>
        <v>4427</v>
      </c>
      <c r="P46" s="114">
        <f t="shared" si="12"/>
        <v>2898</v>
      </c>
      <c r="Q46" s="114">
        <f t="shared" si="12"/>
        <v>2432</v>
      </c>
      <c r="R46" s="114">
        <f t="shared" si="12"/>
        <v>2365</v>
      </c>
      <c r="S46" s="114">
        <f t="shared" si="12"/>
        <v>2800</v>
      </c>
      <c r="T46" s="114">
        <f t="shared" si="12"/>
        <v>1298</v>
      </c>
      <c r="U46" s="114">
        <f t="shared" si="12"/>
        <v>453</v>
      </c>
      <c r="V46" s="114">
        <f t="shared" si="12"/>
        <v>160</v>
      </c>
      <c r="W46" s="114">
        <f t="shared" si="12"/>
        <v>36</v>
      </c>
      <c r="X46" s="116">
        <f t="shared" si="12"/>
        <v>5</v>
      </c>
    </row>
    <row r="47" spans="1:24" s="67" customFormat="1" ht="12" customHeight="1">
      <c r="A47" s="686"/>
      <c r="B47" s="424" t="s">
        <v>306</v>
      </c>
      <c r="C47" s="114">
        <f>SUM(D47:X47)</f>
        <v>57082</v>
      </c>
      <c r="D47" s="114">
        <v>3024</v>
      </c>
      <c r="E47" s="114">
        <v>4458</v>
      </c>
      <c r="F47" s="114">
        <v>4748</v>
      </c>
      <c r="G47" s="114">
        <v>4432</v>
      </c>
      <c r="H47" s="114">
        <v>4784</v>
      </c>
      <c r="I47" s="114">
        <v>4784</v>
      </c>
      <c r="J47" s="114">
        <v>4219</v>
      </c>
      <c r="K47" s="114">
        <v>4656</v>
      </c>
      <c r="L47" s="115">
        <v>4811</v>
      </c>
      <c r="M47" s="114">
        <v>4278</v>
      </c>
      <c r="N47" s="114">
        <v>3584</v>
      </c>
      <c r="O47" s="114">
        <v>2128</v>
      </c>
      <c r="P47" s="114">
        <v>1347</v>
      </c>
      <c r="Q47" s="114">
        <v>1149</v>
      </c>
      <c r="R47" s="114">
        <v>1399</v>
      </c>
      <c r="S47" s="114">
        <v>2048</v>
      </c>
      <c r="T47" s="114">
        <v>866</v>
      </c>
      <c r="U47" s="114">
        <v>264</v>
      </c>
      <c r="V47" s="114">
        <v>86</v>
      </c>
      <c r="W47" s="114">
        <v>17</v>
      </c>
      <c r="X47" s="674">
        <v>0</v>
      </c>
    </row>
    <row r="48" spans="1:24" s="67" customFormat="1" ht="12" customHeight="1">
      <c r="A48" s="686"/>
      <c r="B48" s="424" t="s">
        <v>307</v>
      </c>
      <c r="C48" s="114">
        <f>SUM(D48:X48)</f>
        <v>54066</v>
      </c>
      <c r="D48" s="114">
        <v>2811</v>
      </c>
      <c r="E48" s="114">
        <v>4069</v>
      </c>
      <c r="F48" s="114">
        <v>4428</v>
      </c>
      <c r="G48" s="114">
        <v>4213</v>
      </c>
      <c r="H48" s="114">
        <v>4528</v>
      </c>
      <c r="I48" s="114">
        <v>4525</v>
      </c>
      <c r="J48" s="114">
        <v>4163</v>
      </c>
      <c r="K48" s="114">
        <v>4648</v>
      </c>
      <c r="L48" s="115">
        <v>4828</v>
      </c>
      <c r="M48" s="114">
        <v>4484</v>
      </c>
      <c r="N48" s="114">
        <v>3799</v>
      </c>
      <c r="O48" s="114">
        <v>2299</v>
      </c>
      <c r="P48" s="114">
        <v>1551</v>
      </c>
      <c r="Q48" s="114">
        <v>1283</v>
      </c>
      <c r="R48" s="114">
        <v>966</v>
      </c>
      <c r="S48" s="114">
        <v>752</v>
      </c>
      <c r="T48" s="114">
        <v>432</v>
      </c>
      <c r="U48" s="114">
        <v>189</v>
      </c>
      <c r="V48" s="114">
        <v>74</v>
      </c>
      <c r="W48" s="114">
        <v>19</v>
      </c>
      <c r="X48" s="116">
        <v>5</v>
      </c>
    </row>
    <row r="49" spans="1:24" s="67" customFormat="1" ht="3" customHeight="1">
      <c r="A49" s="108"/>
      <c r="B49" s="109"/>
      <c r="C49" s="114"/>
      <c r="D49" s="114"/>
      <c r="E49" s="114"/>
      <c r="F49" s="114"/>
      <c r="G49" s="114"/>
      <c r="H49" s="114"/>
      <c r="I49" s="114"/>
      <c r="J49" s="114"/>
      <c r="K49" s="114"/>
      <c r="L49" s="115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6"/>
    </row>
    <row r="50" spans="1:24" s="67" customFormat="1" ht="12" customHeight="1">
      <c r="A50" s="691" t="s">
        <v>329</v>
      </c>
      <c r="B50" s="424" t="s">
        <v>305</v>
      </c>
      <c r="C50" s="114">
        <f>SUM(D50:X50)</f>
        <v>49634</v>
      </c>
      <c r="D50" s="114">
        <f>SUM(D51:D52)</f>
        <v>2839</v>
      </c>
      <c r="E50" s="114">
        <f aca="true" t="shared" si="13" ref="E50:X50">SUM(E51:E52)</f>
        <v>3355</v>
      </c>
      <c r="F50" s="114">
        <f t="shared" si="13"/>
        <v>3777</v>
      </c>
      <c r="G50" s="114">
        <f t="shared" si="13"/>
        <v>3558</v>
      </c>
      <c r="H50" s="114">
        <f t="shared" si="13"/>
        <v>3645</v>
      </c>
      <c r="I50" s="114">
        <f t="shared" si="13"/>
        <v>3834</v>
      </c>
      <c r="J50" s="114">
        <f t="shared" si="13"/>
        <v>3280</v>
      </c>
      <c r="K50" s="114">
        <f t="shared" si="13"/>
        <v>3875</v>
      </c>
      <c r="L50" s="114">
        <f t="shared" si="13"/>
        <v>4320</v>
      </c>
      <c r="M50" s="114">
        <f t="shared" si="13"/>
        <v>3706</v>
      </c>
      <c r="N50" s="114">
        <f t="shared" si="13"/>
        <v>3002</v>
      </c>
      <c r="O50" s="114">
        <f t="shared" si="13"/>
        <v>2004</v>
      </c>
      <c r="P50" s="114">
        <f t="shared" si="13"/>
        <v>1878</v>
      </c>
      <c r="Q50" s="114">
        <f t="shared" si="13"/>
        <v>2125</v>
      </c>
      <c r="R50" s="114">
        <f t="shared" si="13"/>
        <v>1731</v>
      </c>
      <c r="S50" s="114">
        <f t="shared" si="13"/>
        <v>1380</v>
      </c>
      <c r="T50" s="114">
        <f t="shared" si="13"/>
        <v>807</v>
      </c>
      <c r="U50" s="114">
        <f t="shared" si="13"/>
        <v>371</v>
      </c>
      <c r="V50" s="114">
        <f t="shared" si="13"/>
        <v>125</v>
      </c>
      <c r="W50" s="114">
        <f t="shared" si="13"/>
        <v>18</v>
      </c>
      <c r="X50" s="116">
        <f t="shared" si="13"/>
        <v>4</v>
      </c>
    </row>
    <row r="51" spans="1:24" s="67" customFormat="1" ht="12" customHeight="1">
      <c r="A51" s="686"/>
      <c r="B51" s="424" t="s">
        <v>306</v>
      </c>
      <c r="C51" s="114">
        <f>SUM(D51:X51)</f>
        <v>26570</v>
      </c>
      <c r="D51" s="114">
        <v>1516</v>
      </c>
      <c r="E51" s="114">
        <v>1680</v>
      </c>
      <c r="F51" s="114">
        <v>1967</v>
      </c>
      <c r="G51" s="114">
        <v>1884</v>
      </c>
      <c r="H51" s="114">
        <v>1883</v>
      </c>
      <c r="I51" s="114">
        <v>2005</v>
      </c>
      <c r="J51" s="114">
        <v>1754</v>
      </c>
      <c r="K51" s="114">
        <v>2133</v>
      </c>
      <c r="L51" s="115">
        <v>2510</v>
      </c>
      <c r="M51" s="114">
        <v>2177</v>
      </c>
      <c r="N51" s="114">
        <v>1718</v>
      </c>
      <c r="O51" s="114">
        <v>1169</v>
      </c>
      <c r="P51" s="114">
        <v>973</v>
      </c>
      <c r="Q51" s="114">
        <v>1029</v>
      </c>
      <c r="R51" s="114">
        <v>873</v>
      </c>
      <c r="S51" s="114">
        <v>703</v>
      </c>
      <c r="T51" s="114">
        <v>376</v>
      </c>
      <c r="U51" s="114">
        <v>158</v>
      </c>
      <c r="V51" s="114">
        <v>53</v>
      </c>
      <c r="W51" s="114">
        <v>7</v>
      </c>
      <c r="X51" s="116">
        <v>2</v>
      </c>
    </row>
    <row r="52" spans="1:24" s="67" customFormat="1" ht="12" customHeight="1">
      <c r="A52" s="686"/>
      <c r="B52" s="424" t="s">
        <v>307</v>
      </c>
      <c r="C52" s="114">
        <f>SUM(D52:X52)</f>
        <v>23064</v>
      </c>
      <c r="D52" s="114">
        <v>1323</v>
      </c>
      <c r="E52" s="114">
        <v>1675</v>
      </c>
      <c r="F52" s="114">
        <v>1810</v>
      </c>
      <c r="G52" s="114">
        <v>1674</v>
      </c>
      <c r="H52" s="114">
        <v>1762</v>
      </c>
      <c r="I52" s="114">
        <v>1829</v>
      </c>
      <c r="J52" s="114">
        <v>1526</v>
      </c>
      <c r="K52" s="114">
        <v>1742</v>
      </c>
      <c r="L52" s="115">
        <v>1810</v>
      </c>
      <c r="M52" s="114">
        <v>1529</v>
      </c>
      <c r="N52" s="114">
        <v>1284</v>
      </c>
      <c r="O52" s="114">
        <v>835</v>
      </c>
      <c r="P52" s="114">
        <v>905</v>
      </c>
      <c r="Q52" s="114">
        <v>1096</v>
      </c>
      <c r="R52" s="114">
        <v>858</v>
      </c>
      <c r="S52" s="114">
        <v>677</v>
      </c>
      <c r="T52" s="114">
        <v>431</v>
      </c>
      <c r="U52" s="114">
        <v>213</v>
      </c>
      <c r="V52" s="114">
        <v>72</v>
      </c>
      <c r="W52" s="114">
        <v>11</v>
      </c>
      <c r="X52" s="431">
        <v>2</v>
      </c>
    </row>
    <row r="53" spans="1:24" s="67" customFormat="1" ht="3" customHeight="1">
      <c r="A53" s="108"/>
      <c r="B53" s="109"/>
      <c r="C53" s="114"/>
      <c r="D53" s="114"/>
      <c r="E53" s="114"/>
      <c r="F53" s="114"/>
      <c r="G53" s="114"/>
      <c r="H53" s="114"/>
      <c r="I53" s="114"/>
      <c r="J53" s="114"/>
      <c r="K53" s="114"/>
      <c r="L53" s="115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428"/>
    </row>
    <row r="54" spans="1:25" s="67" customFormat="1" ht="12" customHeight="1">
      <c r="A54" s="691" t="s">
        <v>330</v>
      </c>
      <c r="B54" s="424" t="s">
        <v>305</v>
      </c>
      <c r="C54" s="114">
        <f>SUM(D54:X54)</f>
        <v>57552</v>
      </c>
      <c r="D54" s="114">
        <f>SUM(D55:D56)</f>
        <v>3688</v>
      </c>
      <c r="E54" s="114">
        <f aca="true" t="shared" si="14" ref="E54:X54">SUM(E55:E56)</f>
        <v>4505</v>
      </c>
      <c r="F54" s="114">
        <f t="shared" si="14"/>
        <v>4365</v>
      </c>
      <c r="G54" s="114">
        <f t="shared" si="14"/>
        <v>4495</v>
      </c>
      <c r="H54" s="114">
        <f t="shared" si="14"/>
        <v>4506</v>
      </c>
      <c r="I54" s="114">
        <f t="shared" si="14"/>
        <v>4388</v>
      </c>
      <c r="J54" s="114">
        <f t="shared" si="14"/>
        <v>4293</v>
      </c>
      <c r="K54" s="114">
        <f t="shared" si="14"/>
        <v>4950</v>
      </c>
      <c r="L54" s="115">
        <f t="shared" si="14"/>
        <v>5126</v>
      </c>
      <c r="M54" s="114">
        <f t="shared" si="14"/>
        <v>3997</v>
      </c>
      <c r="N54" s="114">
        <f t="shared" si="14"/>
        <v>3101</v>
      </c>
      <c r="O54" s="114">
        <f t="shared" si="14"/>
        <v>2001</v>
      </c>
      <c r="P54" s="114">
        <f t="shared" si="14"/>
        <v>1827</v>
      </c>
      <c r="Q54" s="114">
        <f t="shared" si="14"/>
        <v>2013</v>
      </c>
      <c r="R54" s="114">
        <f t="shared" si="14"/>
        <v>1688</v>
      </c>
      <c r="S54" s="114">
        <f t="shared" si="14"/>
        <v>1366</v>
      </c>
      <c r="T54" s="114">
        <f t="shared" si="14"/>
        <v>707</v>
      </c>
      <c r="U54" s="114">
        <f t="shared" si="14"/>
        <v>363</v>
      </c>
      <c r="V54" s="114">
        <f t="shared" si="14"/>
        <v>148</v>
      </c>
      <c r="W54" s="114">
        <f t="shared" si="14"/>
        <v>24</v>
      </c>
      <c r="X54" s="116">
        <f t="shared" si="14"/>
        <v>1</v>
      </c>
      <c r="Y54" s="111"/>
    </row>
    <row r="55" spans="1:25" s="67" customFormat="1" ht="12" customHeight="1">
      <c r="A55" s="686"/>
      <c r="B55" s="424" t="s">
        <v>306</v>
      </c>
      <c r="C55" s="114">
        <f>SUM(D55:X55)</f>
        <v>30652</v>
      </c>
      <c r="D55" s="114">
        <v>1935</v>
      </c>
      <c r="E55" s="114">
        <v>2377</v>
      </c>
      <c r="F55" s="114">
        <v>2306</v>
      </c>
      <c r="G55" s="114">
        <v>2332</v>
      </c>
      <c r="H55" s="114">
        <v>2302</v>
      </c>
      <c r="I55" s="114">
        <v>2243</v>
      </c>
      <c r="J55" s="114">
        <v>2242</v>
      </c>
      <c r="K55" s="114">
        <v>2697</v>
      </c>
      <c r="L55" s="115">
        <v>2962</v>
      </c>
      <c r="M55" s="114">
        <v>2370</v>
      </c>
      <c r="N55" s="114">
        <v>1747</v>
      </c>
      <c r="O55" s="114">
        <v>1125</v>
      </c>
      <c r="P55" s="114">
        <v>921</v>
      </c>
      <c r="Q55" s="114">
        <v>984</v>
      </c>
      <c r="R55" s="114">
        <v>829</v>
      </c>
      <c r="S55" s="114">
        <v>718</v>
      </c>
      <c r="T55" s="114">
        <v>345</v>
      </c>
      <c r="U55" s="114">
        <v>153</v>
      </c>
      <c r="V55" s="114">
        <v>53</v>
      </c>
      <c r="W55" s="114">
        <v>11</v>
      </c>
      <c r="X55" s="675">
        <v>0</v>
      </c>
      <c r="Y55" s="111"/>
    </row>
    <row r="56" spans="1:25" s="67" customFormat="1" ht="12" customHeight="1">
      <c r="A56" s="686"/>
      <c r="B56" s="424" t="s">
        <v>307</v>
      </c>
      <c r="C56" s="114">
        <f>SUM(D56:X56)</f>
        <v>26900</v>
      </c>
      <c r="D56" s="114">
        <v>1753</v>
      </c>
      <c r="E56" s="114">
        <v>2128</v>
      </c>
      <c r="F56" s="114">
        <v>2059</v>
      </c>
      <c r="G56" s="114">
        <v>2163</v>
      </c>
      <c r="H56" s="114">
        <v>2204</v>
      </c>
      <c r="I56" s="114">
        <v>2145</v>
      </c>
      <c r="J56" s="114">
        <v>2051</v>
      </c>
      <c r="K56" s="114">
        <v>2253</v>
      </c>
      <c r="L56" s="115">
        <v>2164</v>
      </c>
      <c r="M56" s="114">
        <v>1627</v>
      </c>
      <c r="N56" s="114">
        <v>1354</v>
      </c>
      <c r="O56" s="114">
        <v>876</v>
      </c>
      <c r="P56" s="114">
        <v>906</v>
      </c>
      <c r="Q56" s="114">
        <v>1029</v>
      </c>
      <c r="R56" s="114">
        <v>859</v>
      </c>
      <c r="S56" s="114">
        <v>648</v>
      </c>
      <c r="T56" s="114">
        <v>362</v>
      </c>
      <c r="U56" s="114">
        <v>210</v>
      </c>
      <c r="V56" s="114">
        <v>95</v>
      </c>
      <c r="W56" s="114">
        <v>13</v>
      </c>
      <c r="X56" s="431">
        <v>1</v>
      </c>
      <c r="Y56" s="111"/>
    </row>
    <row r="57" spans="1:25" s="67" customFormat="1" ht="3" customHeight="1">
      <c r="A57" s="108"/>
      <c r="B57" s="109"/>
      <c r="C57" s="114"/>
      <c r="D57" s="114"/>
      <c r="E57" s="114"/>
      <c r="F57" s="114"/>
      <c r="G57" s="114"/>
      <c r="H57" s="114"/>
      <c r="I57" s="114"/>
      <c r="J57" s="114"/>
      <c r="K57" s="114"/>
      <c r="L57" s="115"/>
      <c r="M57" s="114"/>
      <c r="N57" s="114"/>
      <c r="O57" s="114"/>
      <c r="P57" s="114"/>
      <c r="Q57" s="114"/>
      <c r="R57" s="114"/>
      <c r="S57" s="114"/>
      <c r="T57" s="114"/>
      <c r="U57" s="120"/>
      <c r="V57" s="114"/>
      <c r="W57" s="114"/>
      <c r="X57" s="429"/>
      <c r="Y57" s="111"/>
    </row>
    <row r="58" spans="1:25" s="67" customFormat="1" ht="12" customHeight="1">
      <c r="A58" s="691" t="s">
        <v>331</v>
      </c>
      <c r="B58" s="424" t="s">
        <v>305</v>
      </c>
      <c r="C58" s="114">
        <f>SUM(D58:X58)</f>
        <v>10893</v>
      </c>
      <c r="D58" s="114">
        <f aca="true" t="shared" si="15" ref="D58:W58">SUM(D59:D60)</f>
        <v>825</v>
      </c>
      <c r="E58" s="114">
        <f t="shared" si="15"/>
        <v>720</v>
      </c>
      <c r="F58" s="114">
        <f t="shared" si="15"/>
        <v>612</v>
      </c>
      <c r="G58" s="114">
        <f t="shared" si="15"/>
        <v>716</v>
      </c>
      <c r="H58" s="114">
        <f t="shared" si="15"/>
        <v>897</v>
      </c>
      <c r="I58" s="114">
        <f t="shared" si="15"/>
        <v>1001</v>
      </c>
      <c r="J58" s="114">
        <f t="shared" si="15"/>
        <v>908</v>
      </c>
      <c r="K58" s="114">
        <f t="shared" si="15"/>
        <v>876</v>
      </c>
      <c r="L58" s="115">
        <f t="shared" si="15"/>
        <v>881</v>
      </c>
      <c r="M58" s="114">
        <f t="shared" si="15"/>
        <v>847</v>
      </c>
      <c r="N58" s="114">
        <f t="shared" si="15"/>
        <v>740</v>
      </c>
      <c r="O58" s="114">
        <f t="shared" si="15"/>
        <v>498</v>
      </c>
      <c r="P58" s="114">
        <f t="shared" si="15"/>
        <v>376</v>
      </c>
      <c r="Q58" s="114">
        <f t="shared" si="15"/>
        <v>347</v>
      </c>
      <c r="R58" s="114">
        <f t="shared" si="15"/>
        <v>298</v>
      </c>
      <c r="S58" s="114">
        <f t="shared" si="15"/>
        <v>203</v>
      </c>
      <c r="T58" s="114">
        <f t="shared" si="15"/>
        <v>92</v>
      </c>
      <c r="U58" s="114">
        <f t="shared" si="15"/>
        <v>45</v>
      </c>
      <c r="V58" s="114">
        <f t="shared" si="15"/>
        <v>10</v>
      </c>
      <c r="W58" s="114">
        <f t="shared" si="15"/>
        <v>1</v>
      </c>
      <c r="X58" s="431" t="s">
        <v>659</v>
      </c>
      <c r="Y58" s="111"/>
    </row>
    <row r="59" spans="1:24" s="111" customFormat="1" ht="12" customHeight="1">
      <c r="A59" s="686"/>
      <c r="B59" s="424" t="s">
        <v>306</v>
      </c>
      <c r="C59" s="114">
        <f>SUM(D59:X59)</f>
        <v>6136</v>
      </c>
      <c r="D59" s="114">
        <v>443</v>
      </c>
      <c r="E59" s="114">
        <v>380</v>
      </c>
      <c r="F59" s="114">
        <v>301</v>
      </c>
      <c r="G59" s="114">
        <v>384</v>
      </c>
      <c r="H59" s="114">
        <v>466</v>
      </c>
      <c r="I59" s="114">
        <v>578</v>
      </c>
      <c r="J59" s="114">
        <v>548</v>
      </c>
      <c r="K59" s="114">
        <v>535</v>
      </c>
      <c r="L59" s="115">
        <v>552</v>
      </c>
      <c r="M59" s="114">
        <v>523</v>
      </c>
      <c r="N59" s="114">
        <v>418</v>
      </c>
      <c r="O59" s="114">
        <v>276</v>
      </c>
      <c r="P59" s="114">
        <v>206</v>
      </c>
      <c r="Q59" s="114">
        <v>196</v>
      </c>
      <c r="R59" s="114">
        <v>148</v>
      </c>
      <c r="S59" s="114">
        <v>104</v>
      </c>
      <c r="T59" s="114">
        <v>50</v>
      </c>
      <c r="U59" s="114">
        <v>22</v>
      </c>
      <c r="V59" s="114">
        <v>6</v>
      </c>
      <c r="W59" s="676">
        <v>0</v>
      </c>
      <c r="X59" s="431" t="s">
        <v>659</v>
      </c>
    </row>
    <row r="60" spans="1:24" s="67" customFormat="1" ht="12" customHeight="1" thickBot="1">
      <c r="A60" s="658"/>
      <c r="B60" s="426" t="s">
        <v>307</v>
      </c>
      <c r="C60" s="121">
        <f>SUM(D60:X60)</f>
        <v>4757</v>
      </c>
      <c r="D60" s="121">
        <v>382</v>
      </c>
      <c r="E60" s="121">
        <v>340</v>
      </c>
      <c r="F60" s="121">
        <v>311</v>
      </c>
      <c r="G60" s="121">
        <v>332</v>
      </c>
      <c r="H60" s="121">
        <v>431</v>
      </c>
      <c r="I60" s="121">
        <v>423</v>
      </c>
      <c r="J60" s="121">
        <v>360</v>
      </c>
      <c r="K60" s="121">
        <v>341</v>
      </c>
      <c r="L60" s="122">
        <v>329</v>
      </c>
      <c r="M60" s="121">
        <v>324</v>
      </c>
      <c r="N60" s="121">
        <v>322</v>
      </c>
      <c r="O60" s="121">
        <v>222</v>
      </c>
      <c r="P60" s="121">
        <v>170</v>
      </c>
      <c r="Q60" s="121">
        <v>151</v>
      </c>
      <c r="R60" s="121">
        <v>150</v>
      </c>
      <c r="S60" s="121">
        <v>99</v>
      </c>
      <c r="T60" s="121">
        <v>42</v>
      </c>
      <c r="U60" s="121">
        <v>23</v>
      </c>
      <c r="V60" s="121">
        <v>4</v>
      </c>
      <c r="W60" s="432">
        <v>1</v>
      </c>
      <c r="X60" s="433" t="s">
        <v>659</v>
      </c>
    </row>
  </sheetData>
  <sheetProtection/>
  <mergeCells count="16">
    <mergeCell ref="A30:A32"/>
    <mergeCell ref="A34:A36"/>
    <mergeCell ref="A38:A40"/>
    <mergeCell ref="A14:A16"/>
    <mergeCell ref="A18:A20"/>
    <mergeCell ref="A22:A24"/>
    <mergeCell ref="A26:A28"/>
    <mergeCell ref="A2:K2"/>
    <mergeCell ref="L2:X2"/>
    <mergeCell ref="A6:A8"/>
    <mergeCell ref="A10:A12"/>
    <mergeCell ref="A58:A60"/>
    <mergeCell ref="A42:A44"/>
    <mergeCell ref="A46:A48"/>
    <mergeCell ref="A50:A52"/>
    <mergeCell ref="A54:A56"/>
  </mergeCells>
  <printOptions/>
  <pageMargins left="1.1811023622047245" right="1.1811023622047245" top="0.59" bottom="0.54" header="0.5118110236220472" footer="0.9055118110236221"/>
  <pageSetup firstPageNumber="54" useFirstPageNumber="1" horizontalDpi="96" verticalDpi="96" orientation="landscape" paperSize="8" scale="110" r:id="rId1"/>
  <headerFooter alignWithMargins="0">
    <oddFooter>&amp;C&amp;"超研澤中圓,Regula"&amp;11‧&amp;"Times New Roman,標準"&amp;P&amp;"超研澤中圓,Regula"‧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="120" zoomScaleNormal="120" workbookViewId="0" topLeftCell="A22">
      <selection activeCell="B6" sqref="B6"/>
    </sheetView>
  </sheetViews>
  <sheetFormatPr defaultColWidth="9.00390625" defaultRowHeight="21.75" customHeight="1"/>
  <cols>
    <col min="1" max="1" width="19.625" style="3" customWidth="1"/>
    <col min="2" max="2" width="8.625" style="5" customWidth="1"/>
    <col min="3" max="3" width="9.125" style="5" customWidth="1"/>
    <col min="4" max="4" width="11.625" style="5" customWidth="1"/>
    <col min="5" max="7" width="8.625" style="5" customWidth="1"/>
    <col min="8" max="16384" width="10.625" style="1" customWidth="1"/>
  </cols>
  <sheetData>
    <row r="1" spans="2:7" s="44" customFormat="1" ht="18" customHeight="1">
      <c r="B1" s="45"/>
      <c r="C1" s="45"/>
      <c r="D1" s="45"/>
      <c r="E1" s="45"/>
      <c r="F1" s="45"/>
      <c r="G1" s="321" t="s">
        <v>742</v>
      </c>
    </row>
    <row r="2" spans="1:7" s="112" customFormat="1" ht="33.75" customHeight="1">
      <c r="A2" s="659" t="s">
        <v>434</v>
      </c>
      <c r="B2" s="690"/>
      <c r="C2" s="690"/>
      <c r="D2" s="690"/>
      <c r="E2" s="690"/>
      <c r="F2" s="690"/>
      <c r="G2" s="690"/>
    </row>
    <row r="3" spans="1:7" s="30" customFormat="1" ht="21.75" customHeight="1" thickBot="1">
      <c r="A3" s="24"/>
      <c r="B3" s="27"/>
      <c r="C3" s="27"/>
      <c r="D3" s="27"/>
      <c r="E3" s="27"/>
      <c r="F3" s="660" t="s">
        <v>431</v>
      </c>
      <c r="G3" s="661"/>
    </row>
    <row r="4" spans="1:7" s="30" customFormat="1" ht="18" customHeight="1">
      <c r="A4" s="751" t="s">
        <v>719</v>
      </c>
      <c r="B4" s="753" t="s">
        <v>714</v>
      </c>
      <c r="C4" s="728"/>
      <c r="D4" s="729"/>
      <c r="E4" s="754" t="s">
        <v>720</v>
      </c>
      <c r="F4" s="754" t="s">
        <v>721</v>
      </c>
      <c r="G4" s="756" t="s">
        <v>722</v>
      </c>
    </row>
    <row r="5" spans="1:7" s="30" customFormat="1" ht="34.5" customHeight="1" thickBot="1">
      <c r="A5" s="752"/>
      <c r="B5" s="126" t="s">
        <v>723</v>
      </c>
      <c r="C5" s="126" t="s">
        <v>724</v>
      </c>
      <c r="D5" s="126" t="s">
        <v>725</v>
      </c>
      <c r="E5" s="755"/>
      <c r="F5" s="755"/>
      <c r="G5" s="757"/>
    </row>
    <row r="6" spans="1:7" s="30" customFormat="1" ht="18" customHeight="1">
      <c r="A6" s="430" t="s">
        <v>590</v>
      </c>
      <c r="B6" s="221">
        <v>404849</v>
      </c>
      <c r="C6" s="187">
        <v>1050402</v>
      </c>
      <c r="D6" s="36">
        <v>115205</v>
      </c>
      <c r="E6" s="127">
        <v>10.97</v>
      </c>
      <c r="F6" s="127">
        <v>38.54</v>
      </c>
      <c r="G6" s="128">
        <v>49.51</v>
      </c>
    </row>
    <row r="7" spans="1:7" s="30" customFormat="1" ht="18" customHeight="1">
      <c r="A7" s="430" t="s">
        <v>591</v>
      </c>
      <c r="B7" s="221">
        <v>408127</v>
      </c>
      <c r="C7" s="187">
        <v>1086766</v>
      </c>
      <c r="D7" s="36">
        <v>119578</v>
      </c>
      <c r="E7" s="127">
        <v>11</v>
      </c>
      <c r="F7" s="127">
        <v>37.55</v>
      </c>
      <c r="G7" s="128">
        <v>48.56</v>
      </c>
    </row>
    <row r="8" spans="1:7" s="30" customFormat="1" ht="16.5" customHeight="1">
      <c r="A8" s="440" t="s">
        <v>813</v>
      </c>
      <c r="B8" s="221">
        <v>407334</v>
      </c>
      <c r="C8" s="187">
        <v>1120569</v>
      </c>
      <c r="D8" s="36">
        <v>123081</v>
      </c>
      <c r="E8" s="127">
        <v>10.98</v>
      </c>
      <c r="F8" s="127">
        <v>36.35</v>
      </c>
      <c r="G8" s="128">
        <v>47.33</v>
      </c>
    </row>
    <row r="9" spans="1:7" s="30" customFormat="1" ht="6.75" customHeight="1">
      <c r="A9" s="440"/>
      <c r="B9" s="221"/>
      <c r="C9" s="187"/>
      <c r="D9" s="36"/>
      <c r="E9" s="127"/>
      <c r="F9" s="127"/>
      <c r="G9" s="128"/>
    </row>
    <row r="10" spans="1:7" s="30" customFormat="1" ht="18" customHeight="1">
      <c r="A10" s="430" t="s">
        <v>726</v>
      </c>
      <c r="B10" s="221">
        <v>409263</v>
      </c>
      <c r="C10" s="187">
        <v>1155676</v>
      </c>
      <c r="D10" s="36">
        <v>126353</v>
      </c>
      <c r="E10" s="127">
        <v>10.93</v>
      </c>
      <c r="F10" s="127">
        <v>35.41</v>
      </c>
      <c r="G10" s="128">
        <v>46.35</v>
      </c>
    </row>
    <row r="11" spans="1:7" s="30" customFormat="1" ht="18" customHeight="1">
      <c r="A11" s="430" t="s">
        <v>727</v>
      </c>
      <c r="B11" s="221">
        <v>415598</v>
      </c>
      <c r="C11" s="187">
        <v>1187809</v>
      </c>
      <c r="D11" s="36">
        <v>129210</v>
      </c>
      <c r="E11" s="127">
        <v>10.88</v>
      </c>
      <c r="F11" s="127">
        <v>34.99</v>
      </c>
      <c r="G11" s="128">
        <v>45.87</v>
      </c>
    </row>
    <row r="12" spans="1:7" s="30" customFormat="1" ht="18" customHeight="1">
      <c r="A12" s="440" t="s">
        <v>814</v>
      </c>
      <c r="B12" s="221">
        <v>419083</v>
      </c>
      <c r="C12" s="187">
        <v>1211904</v>
      </c>
      <c r="D12" s="36">
        <v>131976</v>
      </c>
      <c r="E12" s="127">
        <v>10.89</v>
      </c>
      <c r="F12" s="127">
        <v>34.58</v>
      </c>
      <c r="G12" s="128">
        <v>45.47</v>
      </c>
    </row>
    <row r="13" spans="1:7" s="30" customFormat="1" ht="6.75" customHeight="1">
      <c r="A13" s="440"/>
      <c r="B13" s="221"/>
      <c r="C13" s="187"/>
      <c r="D13" s="36"/>
      <c r="E13" s="127"/>
      <c r="F13" s="127"/>
      <c r="G13" s="128"/>
    </row>
    <row r="14" spans="1:7" s="30" customFormat="1" ht="18" customHeight="1">
      <c r="A14" s="430" t="s">
        <v>728</v>
      </c>
      <c r="B14" s="221">
        <v>419807</v>
      </c>
      <c r="C14" s="187">
        <v>1238135</v>
      </c>
      <c r="D14" s="36">
        <v>134661</v>
      </c>
      <c r="E14" s="127">
        <v>10.88</v>
      </c>
      <c r="F14" s="127">
        <v>33.91</v>
      </c>
      <c r="G14" s="128">
        <v>44.78</v>
      </c>
    </row>
    <row r="15" spans="1:7" s="30" customFormat="1" ht="18" customHeight="1">
      <c r="A15" s="437" t="s">
        <v>715</v>
      </c>
      <c r="B15" s="221">
        <v>415934</v>
      </c>
      <c r="C15" s="36">
        <v>1268339</v>
      </c>
      <c r="D15" s="36">
        <v>137802</v>
      </c>
      <c r="E15" s="127">
        <v>10.864760919596417</v>
      </c>
      <c r="F15" s="127">
        <v>32.79359855685271</v>
      </c>
      <c r="G15" s="128">
        <v>43.65835947644912</v>
      </c>
    </row>
    <row r="16" spans="1:7" s="30" customFormat="1" ht="18" customHeight="1">
      <c r="A16" s="129" t="s">
        <v>809</v>
      </c>
      <c r="B16" s="221">
        <v>413397</v>
      </c>
      <c r="C16" s="36">
        <v>1298465</v>
      </c>
      <c r="D16" s="36">
        <v>141167</v>
      </c>
      <c r="E16" s="127">
        <v>10.871837130765943</v>
      </c>
      <c r="F16" s="127">
        <v>31.83736180798096</v>
      </c>
      <c r="G16" s="128">
        <v>42.70919893874691</v>
      </c>
    </row>
    <row r="17" spans="1:7" s="30" customFormat="1" ht="6.75" customHeight="1">
      <c r="A17" s="129"/>
      <c r="B17" s="221"/>
      <c r="C17" s="36"/>
      <c r="D17" s="36"/>
      <c r="E17" s="127"/>
      <c r="F17" s="127"/>
      <c r="G17" s="128"/>
    </row>
    <row r="18" spans="1:7" s="130" customFormat="1" ht="18" customHeight="1">
      <c r="A18" s="438" t="s">
        <v>815</v>
      </c>
      <c r="B18" s="441">
        <f>SUM(B20:B36)</f>
        <v>406910</v>
      </c>
      <c r="C18" s="442">
        <f>SUM(C20:C36)</f>
        <v>1328155</v>
      </c>
      <c r="D18" s="442">
        <f>SUM(D20:D36)</f>
        <v>145251</v>
      </c>
      <c r="E18" s="443">
        <f>D18/C18*100</f>
        <v>10.936298850661256</v>
      </c>
      <c r="F18" s="443">
        <f>B18/C18*100</f>
        <v>30.637237370638214</v>
      </c>
      <c r="G18" s="444">
        <f>(B18+D18)/C18*100</f>
        <v>41.57353622129947</v>
      </c>
    </row>
    <row r="19" spans="1:7" s="30" customFormat="1" ht="6.75" customHeight="1">
      <c r="A19" s="131"/>
      <c r="B19" s="221"/>
      <c r="C19" s="187"/>
      <c r="D19" s="36"/>
      <c r="E19" s="127"/>
      <c r="F19" s="127"/>
      <c r="G19" s="128"/>
    </row>
    <row r="20" spans="1:7" s="130" customFormat="1" ht="18" customHeight="1">
      <c r="A20" s="363" t="s">
        <v>729</v>
      </c>
      <c r="B20" s="441">
        <f>'現住人口之年齡分配(續一)'!D10+'現住人口之年齡分配(續一)'!E10+'現住人口之年齡分配(續一)'!F10</f>
        <v>85397</v>
      </c>
      <c r="C20" s="442">
        <f>'現住人口之年齡分配(續一)'!G10+'現住人口之年齡分配(續一)'!H10+'現住人口之年齡分配(續一)'!I10+'現住人口之年齡分配(續一)'!J10+'現住人口之年齡分配(續一)'!K10+'現住人口之年齡分配(續一)'!L10+'現住人口之年齡分配(續一)'!M10+'現住人口之年齡分配(續一)'!N10+'現住人口之年齡分配(續一)'!O10+'現住人口之年齡分配(續一)'!P10</f>
        <v>269234</v>
      </c>
      <c r="D20" s="442">
        <f>SUM('現住人口之年齡分配(續一)'!Q10:X10)</f>
        <v>22714</v>
      </c>
      <c r="E20" s="443">
        <f>D20/C20*100</f>
        <v>8.436527333100575</v>
      </c>
      <c r="F20" s="443">
        <f>B20/C20*100</f>
        <v>31.718505092224607</v>
      </c>
      <c r="G20" s="444">
        <f>(B20+D20)/C20*100</f>
        <v>40.15503242532518</v>
      </c>
    </row>
    <row r="21" spans="1:7" s="30" customFormat="1" ht="6.75" customHeight="1">
      <c r="A21" s="40"/>
      <c r="B21" s="221"/>
      <c r="C21" s="36"/>
      <c r="D21" s="36"/>
      <c r="E21" s="127"/>
      <c r="F21" s="127"/>
      <c r="G21" s="128"/>
    </row>
    <row r="22" spans="1:7" s="130" customFormat="1" ht="18" customHeight="1">
      <c r="A22" s="363" t="s">
        <v>730</v>
      </c>
      <c r="B22" s="441">
        <f>'現住人口之年齡分配(續一)'!D14+'現住人口之年齡分配(續一)'!E14+'現住人口之年齡分配(續一)'!F14</f>
        <v>73330</v>
      </c>
      <c r="C22" s="442">
        <f>SUM('現住人口之年齡分配(續一)'!G14:P14)</f>
        <v>249462</v>
      </c>
      <c r="D22" s="442">
        <f>SUM('現住人口之年齡分配(續一)'!Q14:X14)</f>
        <v>28189</v>
      </c>
      <c r="E22" s="443">
        <f>D22/C22*100</f>
        <v>11.299917422292774</v>
      </c>
      <c r="F22" s="443">
        <f>B22/C22*100</f>
        <v>29.39525859649967</v>
      </c>
      <c r="G22" s="444">
        <f>(B22+D22)/C22*100</f>
        <v>40.69517601879244</v>
      </c>
    </row>
    <row r="23" spans="1:7" s="130" customFormat="1" ht="18" customHeight="1">
      <c r="A23" s="363" t="s">
        <v>731</v>
      </c>
      <c r="B23" s="441">
        <f>'現住人口之年齡分配(續一)'!D18+'現住人口之年齡分配(續一)'!E18+'現住人口之年齡分配(續一)'!F18</f>
        <v>43426</v>
      </c>
      <c r="C23" s="442">
        <f>SUM('現住人口之年齡分配(續一)'!G18:P18)</f>
        <v>141562</v>
      </c>
      <c r="D23" s="442">
        <f>SUM('現住人口之年齡分配(續一)'!Q18:X18)</f>
        <v>13387</v>
      </c>
      <c r="E23" s="443">
        <f>D23/C23*100</f>
        <v>9.456633842415338</v>
      </c>
      <c r="F23" s="443">
        <f>B23/C23*100</f>
        <v>30.676311439510602</v>
      </c>
      <c r="G23" s="444">
        <f>(B23+D23)/C23*100</f>
        <v>40.13294528192594</v>
      </c>
    </row>
    <row r="24" spans="1:7" s="130" customFormat="1" ht="18" customHeight="1">
      <c r="A24" s="363" t="s">
        <v>732</v>
      </c>
      <c r="B24" s="441">
        <f>'現住人口之年齡分配(續一)'!D22+'現住人口之年齡分配(續一)'!E22+'現住人口之年齡分配(續一)'!F22</f>
        <v>34083</v>
      </c>
      <c r="C24" s="442">
        <f>SUM('現住人口之年齡分配(續一)'!G22:P22)</f>
        <v>122751</v>
      </c>
      <c r="D24" s="442">
        <f>SUM('現住人口之年齡分配(續一)'!Q22:X22)</f>
        <v>13861</v>
      </c>
      <c r="E24" s="443">
        <f>D24/C24*100</f>
        <v>11.291965034908067</v>
      </c>
      <c r="F24" s="443">
        <f>B24/C24*100</f>
        <v>27.765965246718967</v>
      </c>
      <c r="G24" s="444">
        <f>(B24+D24)/C24*100</f>
        <v>39.05793028162704</v>
      </c>
    </row>
    <row r="25" spans="1:7" s="30" customFormat="1" ht="6.75" customHeight="1">
      <c r="A25" s="40"/>
      <c r="B25" s="221"/>
      <c r="C25" s="36"/>
      <c r="D25" s="36"/>
      <c r="E25" s="127"/>
      <c r="F25" s="127"/>
      <c r="G25" s="128"/>
    </row>
    <row r="26" spans="1:7" s="130" customFormat="1" ht="18" customHeight="1">
      <c r="A26" s="363" t="s">
        <v>733</v>
      </c>
      <c r="B26" s="441">
        <f>'現住人口之年齡分配(續一)'!D26+'現住人口之年齡分配(續一)'!E26+'現住人口之年齡分配(續一)'!F26</f>
        <v>18239</v>
      </c>
      <c r="C26" s="442">
        <f>SUM('現住人口之年齡分配(續一)'!G26:P26)</f>
        <v>60114</v>
      </c>
      <c r="D26" s="442">
        <f>SUM('現住人口之年齡分配(續一)'!Q26:X26)</f>
        <v>9238</v>
      </c>
      <c r="E26" s="443">
        <f>D26/C26*100</f>
        <v>15.3674684765612</v>
      </c>
      <c r="F26" s="443">
        <f>B26/C26*100</f>
        <v>30.34068602987657</v>
      </c>
      <c r="G26" s="444">
        <f>(B26+D26)/C26*100</f>
        <v>45.70815450643777</v>
      </c>
    </row>
    <row r="27" spans="1:7" s="130" customFormat="1" ht="18" customHeight="1">
      <c r="A27" s="363" t="s">
        <v>734</v>
      </c>
      <c r="B27" s="441">
        <f>'現住人口之年齡分配(續一)'!D30+'現住人口之年齡分配(續一)'!E30+'現住人口之年齡分配(續一)'!F30</f>
        <v>31020</v>
      </c>
      <c r="C27" s="442">
        <f>SUM('現住人口之年齡分配(續一)'!G30:P30)</f>
        <v>96234</v>
      </c>
      <c r="D27" s="442">
        <f>SUM('現住人口之年齡分配(續一)'!Q30:X30)</f>
        <v>11004</v>
      </c>
      <c r="E27" s="443">
        <f>D27/C27*100</f>
        <v>11.434628094020823</v>
      </c>
      <c r="F27" s="443">
        <f>B27/C27*100</f>
        <v>32.23392979612195</v>
      </c>
      <c r="G27" s="444">
        <f>(B27+D27)/C27*100</f>
        <v>43.66855789014278</v>
      </c>
    </row>
    <row r="28" spans="1:7" s="130" customFormat="1" ht="18" customHeight="1">
      <c r="A28" s="363" t="s">
        <v>735</v>
      </c>
      <c r="B28" s="441">
        <f>'現住人口之年齡分配(續一)'!D34+'現住人口之年齡分配(續一)'!E34+'現住人口之年齡分配(續一)'!F34</f>
        <v>30694</v>
      </c>
      <c r="C28" s="442">
        <f>SUM('現住人口之年齡分配(續一)'!G34:P34)</f>
        <v>85040</v>
      </c>
      <c r="D28" s="442">
        <f>SUM('現住人口之年齡分配(續一)'!Q34:X34)</f>
        <v>7213</v>
      </c>
      <c r="E28" s="443">
        <f>D28/C28*100</f>
        <v>8.481890874882408</v>
      </c>
      <c r="F28" s="443">
        <f>B28/C28*100</f>
        <v>36.09360301034807</v>
      </c>
      <c r="G28" s="444">
        <f>(B28+D28)/C28*100</f>
        <v>44.57549388523048</v>
      </c>
    </row>
    <row r="29" spans="1:7" s="30" customFormat="1" ht="6.75" customHeight="1">
      <c r="A29" s="40"/>
      <c r="B29" s="221"/>
      <c r="C29" s="36"/>
      <c r="D29" s="36"/>
      <c r="E29" s="127"/>
      <c r="F29" s="127"/>
      <c r="G29" s="128"/>
    </row>
    <row r="30" spans="1:7" s="130" customFormat="1" ht="18" customHeight="1">
      <c r="A30" s="363" t="s">
        <v>736</v>
      </c>
      <c r="B30" s="441">
        <f>'現住人口之年齡分配(續一)'!D38+'現住人口之年齡分配(續一)'!E38+'現住人口之年齡分配(續一)'!F38</f>
        <v>17698</v>
      </c>
      <c r="C30" s="442">
        <f>SUM('現住人口之年齡分配(續一)'!G38:P38)</f>
        <v>55044</v>
      </c>
      <c r="D30" s="442">
        <f>SUM('現住人口之年齡分配(續一)'!Q38:X38)</f>
        <v>6941</v>
      </c>
      <c r="E30" s="443">
        <f>D30/C30*100</f>
        <v>12.609912070343727</v>
      </c>
      <c r="F30" s="443">
        <f>B30/C30*100</f>
        <v>32.15245985030158</v>
      </c>
      <c r="G30" s="444">
        <f>(B30+D30)/C30*100</f>
        <v>44.7623719206453</v>
      </c>
    </row>
    <row r="31" spans="1:7" s="130" customFormat="1" ht="18" customHeight="1">
      <c r="A31" s="363" t="s">
        <v>737</v>
      </c>
      <c r="B31" s="441">
        <f>'現住人口之年齡分配(續一)'!D42+'現住人口之年齡分配(續一)'!E42+'現住人口之年齡分配(續一)'!F42</f>
        <v>24799</v>
      </c>
      <c r="C31" s="442">
        <f>SUM('現住人口之年齡分配(續一)'!G42:P42)</f>
        <v>91127</v>
      </c>
      <c r="D31" s="442">
        <f>SUM('現住人口之年齡分配(續一)'!Q42:X42)</f>
        <v>9288</v>
      </c>
      <c r="E31" s="443">
        <f>D31/C31*100</f>
        <v>10.192368891766437</v>
      </c>
      <c r="F31" s="443">
        <f>B31/C31*100</f>
        <v>27.213668835800586</v>
      </c>
      <c r="G31" s="444">
        <f>(B31+D31)/C31*100</f>
        <v>37.40603772756702</v>
      </c>
    </row>
    <row r="32" spans="1:7" s="130" customFormat="1" ht="18" customHeight="1">
      <c r="A32" s="363" t="s">
        <v>738</v>
      </c>
      <c r="B32" s="441">
        <f>'現住人口之年齡分配(續一)'!D46+'現住人口之年齡分配(續一)'!E46+'現住人口之年齡分配(續一)'!F46</f>
        <v>23538</v>
      </c>
      <c r="C32" s="442">
        <f>SUM('現住人口之年齡分配(續一)'!G46:P46)</f>
        <v>78061</v>
      </c>
      <c r="D32" s="442">
        <f>SUM('現住人口之年齡分配(續一)'!Q46:X46)</f>
        <v>9549</v>
      </c>
      <c r="E32" s="443">
        <f>D32/C32*100</f>
        <v>12.232741061477563</v>
      </c>
      <c r="F32" s="443">
        <f>B32/C32*100</f>
        <v>30.153341617453016</v>
      </c>
      <c r="G32" s="444">
        <f>(B32+D32)/C32*100</f>
        <v>42.38608267893058</v>
      </c>
    </row>
    <row r="33" spans="1:7" s="30" customFormat="1" ht="6.75" customHeight="1">
      <c r="A33" s="40"/>
      <c r="B33" s="221"/>
      <c r="C33" s="36"/>
      <c r="D33" s="36"/>
      <c r="E33" s="127"/>
      <c r="F33" s="127"/>
      <c r="G33" s="128"/>
    </row>
    <row r="34" spans="1:7" s="130" customFormat="1" ht="18" customHeight="1">
      <c r="A34" s="363" t="s">
        <v>739</v>
      </c>
      <c r="B34" s="441">
        <f>'現住人口之年齡分配(續一)'!D50+'現住人口之年齡分配(續一)'!E50+'現住人口之年齡分配(續一)'!F50</f>
        <v>9971</v>
      </c>
      <c r="C34" s="442">
        <f>SUM('現住人口之年齡分配(續一)'!G50:P50)</f>
        <v>33102</v>
      </c>
      <c r="D34" s="442">
        <f>SUM('現住人口之年齡分配(續一)'!Q50:X50)</f>
        <v>6561</v>
      </c>
      <c r="E34" s="443">
        <f>D34/C34*100</f>
        <v>19.820554649265905</v>
      </c>
      <c r="F34" s="443">
        <f>B34/C34*100</f>
        <v>30.12204700622319</v>
      </c>
      <c r="G34" s="444">
        <f>(B34+D34)/C34*100</f>
        <v>49.94260165548909</v>
      </c>
    </row>
    <row r="35" spans="1:7" s="130" customFormat="1" ht="18" customHeight="1">
      <c r="A35" s="363" t="s">
        <v>740</v>
      </c>
      <c r="B35" s="441">
        <f>'現住人口之年齡分配(續一)'!D54+'現住人口之年齡分配(續一)'!E54+'現住人口之年齡分配(續一)'!F54</f>
        <v>12558</v>
      </c>
      <c r="C35" s="442">
        <f>SUM('現住人口之年齡分配(續一)'!G54:P54)</f>
        <v>38684</v>
      </c>
      <c r="D35" s="442">
        <f>SUM('現住人口之年齡分配(續一)'!Q54:X54)</f>
        <v>6310</v>
      </c>
      <c r="E35" s="443">
        <f>D35/C35*100</f>
        <v>16.31165339675318</v>
      </c>
      <c r="F35" s="443">
        <f>B35/C35*100</f>
        <v>32.46303381242891</v>
      </c>
      <c r="G35" s="444">
        <f>(B35+D35)/C35*100</f>
        <v>48.77468720918209</v>
      </c>
    </row>
    <row r="36" spans="1:7" s="130" customFormat="1" ht="18" customHeight="1" thickBot="1">
      <c r="A36" s="364" t="s">
        <v>741</v>
      </c>
      <c r="B36" s="445">
        <f>'現住人口之年齡分配(續一)'!D58+'現住人口之年齡分配(續一)'!E58+'現住人口之年齡分配(續一)'!F58</f>
        <v>2157</v>
      </c>
      <c r="C36" s="446">
        <f>SUM('現住人口之年齡分配(續一)'!G58:P58)</f>
        <v>7740</v>
      </c>
      <c r="D36" s="446">
        <f>SUM('現住人口之年齡分配(續一)'!Q58:X58)</f>
        <v>996</v>
      </c>
      <c r="E36" s="447">
        <f>D36/C36*100</f>
        <v>12.868217054263567</v>
      </c>
      <c r="F36" s="447">
        <f>B36/C36*100</f>
        <v>27.868217054263567</v>
      </c>
      <c r="G36" s="448">
        <f>(B36+D36)/C36*100</f>
        <v>40.73643410852713</v>
      </c>
    </row>
    <row r="37" spans="1:7" s="30" customFormat="1" ht="12.75" customHeight="1">
      <c r="A37" s="439" t="s">
        <v>716</v>
      </c>
      <c r="B37" s="42"/>
      <c r="C37" s="42"/>
      <c r="D37" s="42"/>
      <c r="E37" s="42"/>
      <c r="F37" s="42"/>
      <c r="G37" s="42"/>
    </row>
    <row r="38" spans="1:7" s="30" customFormat="1" ht="12.75" customHeight="1">
      <c r="A38" s="439" t="s">
        <v>717</v>
      </c>
      <c r="B38" s="42"/>
      <c r="C38" s="42"/>
      <c r="D38" s="42"/>
      <c r="E38" s="42"/>
      <c r="F38" s="42"/>
      <c r="G38" s="42"/>
    </row>
    <row r="39" spans="1:7" s="30" customFormat="1" ht="12.75" customHeight="1">
      <c r="A39" s="439" t="s">
        <v>718</v>
      </c>
      <c r="B39" s="42"/>
      <c r="C39" s="42"/>
      <c r="D39" s="42"/>
      <c r="E39" s="42"/>
      <c r="F39" s="42"/>
      <c r="G39" s="42"/>
    </row>
    <row r="40" spans="1:7" s="30" customFormat="1" ht="12.75" customHeight="1">
      <c r="A40" s="124"/>
      <c r="B40" s="42"/>
      <c r="C40" s="42"/>
      <c r="D40" s="42"/>
      <c r="E40" s="42"/>
      <c r="F40" s="42"/>
      <c r="G40" s="42"/>
    </row>
  </sheetData>
  <mergeCells count="7">
    <mergeCell ref="A2:G2"/>
    <mergeCell ref="F3:G3"/>
    <mergeCell ref="A4:A5"/>
    <mergeCell ref="B4:D4"/>
    <mergeCell ref="E4:E5"/>
    <mergeCell ref="F4:F5"/>
    <mergeCell ref="G4:G5"/>
  </mergeCells>
  <printOptions horizontalCentered="1"/>
  <pageMargins left="0.4330708661417323" right="0.31496062992125984" top="0.5905511811023623" bottom="1.062992125984252" header="0.5118110236220472" footer="0.9055118110236221"/>
  <pageSetup firstPageNumber="57" useFirstPageNumber="1" horizontalDpi="96" verticalDpi="96" orientation="portrait" paperSize="9" scale="110" r:id="rId1"/>
  <headerFooter alignWithMargins="0">
    <oddFooter>&amp;C&amp;"超研澤中圓,Regula"&amp;11‧&amp;"Times New Roman,標準"&amp;P&amp;"超研澤中圓,Regula"‧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="120" zoomScaleNormal="120" workbookViewId="0" topLeftCell="A1">
      <selection activeCell="A1" sqref="A1"/>
    </sheetView>
  </sheetViews>
  <sheetFormatPr defaultColWidth="9.00390625" defaultRowHeight="21.75" customHeight="1"/>
  <cols>
    <col min="1" max="1" width="11.125" style="3" customWidth="1"/>
    <col min="2" max="2" width="5.875" style="3" customWidth="1"/>
    <col min="3" max="4" width="6.625" style="5" customWidth="1"/>
    <col min="5" max="11" width="5.625" style="5" customWidth="1"/>
    <col min="12" max="12" width="5.375" style="5" customWidth="1"/>
    <col min="13" max="13" width="7.125" style="3" customWidth="1"/>
    <col min="14" max="24" width="5.625" style="5" customWidth="1"/>
    <col min="25" max="25" width="5.625" style="8" customWidth="1"/>
    <col min="26" max="16384" width="10.625" style="1" customWidth="1"/>
  </cols>
  <sheetData>
    <row r="1" spans="1:25" s="44" customFormat="1" ht="18" customHeight="1">
      <c r="A1" s="60" t="s">
        <v>470</v>
      </c>
      <c r="B1" s="54"/>
      <c r="C1" s="45"/>
      <c r="D1" s="45"/>
      <c r="E1" s="45"/>
      <c r="F1" s="45"/>
      <c r="G1" s="45"/>
      <c r="H1" s="45"/>
      <c r="I1" s="45"/>
      <c r="J1" s="45"/>
      <c r="K1" s="45"/>
      <c r="L1" s="45"/>
      <c r="M1" s="54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21" t="s">
        <v>742</v>
      </c>
    </row>
    <row r="2" spans="1:25" s="112" customFormat="1" ht="19.5" customHeight="1">
      <c r="A2" s="747" t="s">
        <v>94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748" t="s">
        <v>435</v>
      </c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</row>
    <row r="3" spans="1:25" s="30" customFormat="1" ht="18" customHeight="1" thickBot="1">
      <c r="A3" s="24"/>
      <c r="B3" s="24"/>
      <c r="C3" s="27"/>
      <c r="D3" s="27"/>
      <c r="E3" s="27"/>
      <c r="F3" s="27"/>
      <c r="G3" s="27"/>
      <c r="H3" s="27"/>
      <c r="I3" s="27"/>
      <c r="J3" s="27"/>
      <c r="K3" s="27"/>
      <c r="L3" s="59" t="s">
        <v>471</v>
      </c>
      <c r="M3" s="2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9" t="s">
        <v>95</v>
      </c>
    </row>
    <row r="4" spans="1:25" s="140" customFormat="1" ht="13.5" customHeight="1">
      <c r="A4" s="132"/>
      <c r="B4" s="133"/>
      <c r="C4" s="134"/>
      <c r="D4" s="763" t="s">
        <v>492</v>
      </c>
      <c r="E4" s="764"/>
      <c r="F4" s="764"/>
      <c r="G4" s="764"/>
      <c r="H4" s="764"/>
      <c r="I4" s="764"/>
      <c r="J4" s="764"/>
      <c r="K4" s="764"/>
      <c r="L4" s="764"/>
      <c r="M4" s="135"/>
      <c r="N4" s="136"/>
      <c r="O4" s="137"/>
      <c r="P4" s="137"/>
      <c r="Q4" s="137"/>
      <c r="R4" s="765" t="s">
        <v>463</v>
      </c>
      <c r="S4" s="765"/>
      <c r="T4" s="137"/>
      <c r="U4" s="138"/>
      <c r="V4" s="138"/>
      <c r="W4" s="137"/>
      <c r="X4" s="139"/>
      <c r="Y4" s="758" t="s">
        <v>806</v>
      </c>
    </row>
    <row r="5" spans="1:25" s="140" customFormat="1" ht="13.5" customHeight="1">
      <c r="A5" s="787" t="s">
        <v>493</v>
      </c>
      <c r="B5" s="783" t="s">
        <v>494</v>
      </c>
      <c r="C5" s="789" t="s">
        <v>495</v>
      </c>
      <c r="D5" s="790" t="s">
        <v>496</v>
      </c>
      <c r="E5" s="766" t="s">
        <v>81</v>
      </c>
      <c r="F5" s="772"/>
      <c r="G5" s="766" t="s">
        <v>82</v>
      </c>
      <c r="H5" s="767"/>
      <c r="I5" s="168"/>
      <c r="J5" s="458" t="s">
        <v>500</v>
      </c>
      <c r="K5" s="138"/>
      <c r="L5" s="141" t="s">
        <v>501</v>
      </c>
      <c r="M5" s="142"/>
      <c r="N5" s="766" t="s">
        <v>753</v>
      </c>
      <c r="O5" s="772"/>
      <c r="P5" s="766" t="s">
        <v>83</v>
      </c>
      <c r="Q5" s="772"/>
      <c r="R5" s="766" t="s">
        <v>754</v>
      </c>
      <c r="S5" s="772"/>
      <c r="T5" s="766" t="s">
        <v>755</v>
      </c>
      <c r="U5" s="772"/>
      <c r="V5" s="766" t="s">
        <v>756</v>
      </c>
      <c r="W5" s="772"/>
      <c r="X5" s="760" t="s">
        <v>497</v>
      </c>
      <c r="Y5" s="759"/>
    </row>
    <row r="6" spans="1:25" s="140" customFormat="1" ht="21.75" customHeight="1">
      <c r="A6" s="788"/>
      <c r="B6" s="784"/>
      <c r="C6" s="776"/>
      <c r="D6" s="776"/>
      <c r="E6" s="773"/>
      <c r="F6" s="774"/>
      <c r="G6" s="768"/>
      <c r="H6" s="769"/>
      <c r="I6" s="770" t="s">
        <v>84</v>
      </c>
      <c r="J6" s="771"/>
      <c r="K6" s="457" t="s">
        <v>747</v>
      </c>
      <c r="L6" s="168"/>
      <c r="M6" s="144" t="s">
        <v>462</v>
      </c>
      <c r="N6" s="773"/>
      <c r="O6" s="774"/>
      <c r="P6" s="773"/>
      <c r="Q6" s="774"/>
      <c r="R6" s="773"/>
      <c r="S6" s="774"/>
      <c r="T6" s="773"/>
      <c r="U6" s="774"/>
      <c r="V6" s="773"/>
      <c r="W6" s="774"/>
      <c r="X6" s="761"/>
      <c r="Y6" s="759"/>
    </row>
    <row r="7" spans="1:25" s="140" customFormat="1" ht="21.75" customHeight="1">
      <c r="A7" s="780" t="s">
        <v>748</v>
      </c>
      <c r="B7" s="145"/>
      <c r="C7" s="778" t="s">
        <v>749</v>
      </c>
      <c r="D7" s="143"/>
      <c r="E7" s="775" t="s">
        <v>466</v>
      </c>
      <c r="F7" s="775" t="s">
        <v>750</v>
      </c>
      <c r="G7" s="775" t="s">
        <v>466</v>
      </c>
      <c r="H7" s="775" t="s">
        <v>750</v>
      </c>
      <c r="I7" s="775" t="s">
        <v>466</v>
      </c>
      <c r="J7" s="775" t="s">
        <v>750</v>
      </c>
      <c r="K7" s="770" t="s">
        <v>751</v>
      </c>
      <c r="L7" s="771"/>
      <c r="M7" s="460" t="s">
        <v>752</v>
      </c>
      <c r="N7" s="775" t="s">
        <v>466</v>
      </c>
      <c r="O7" s="775" t="s">
        <v>750</v>
      </c>
      <c r="P7" s="775" t="s">
        <v>466</v>
      </c>
      <c r="Q7" s="775" t="s">
        <v>750</v>
      </c>
      <c r="R7" s="775" t="s">
        <v>466</v>
      </c>
      <c r="S7" s="775" t="s">
        <v>750</v>
      </c>
      <c r="T7" s="775" t="s">
        <v>466</v>
      </c>
      <c r="U7" s="775" t="s">
        <v>750</v>
      </c>
      <c r="V7" s="775" t="s">
        <v>466</v>
      </c>
      <c r="W7" s="775" t="s">
        <v>750</v>
      </c>
      <c r="X7" s="762"/>
      <c r="Y7" s="759"/>
    </row>
    <row r="8" spans="1:25" s="140" customFormat="1" ht="13.5" customHeight="1">
      <c r="A8" s="780"/>
      <c r="B8" s="145"/>
      <c r="C8" s="778"/>
      <c r="D8" s="143"/>
      <c r="E8" s="776"/>
      <c r="F8" s="776"/>
      <c r="G8" s="776"/>
      <c r="H8" s="776"/>
      <c r="I8" s="776"/>
      <c r="J8" s="776"/>
      <c r="K8" s="459" t="s">
        <v>466</v>
      </c>
      <c r="L8" s="459" t="s">
        <v>750</v>
      </c>
      <c r="M8" s="461" t="s">
        <v>750</v>
      </c>
      <c r="N8" s="776"/>
      <c r="O8" s="776"/>
      <c r="P8" s="776"/>
      <c r="Q8" s="776"/>
      <c r="R8" s="776"/>
      <c r="S8" s="776"/>
      <c r="T8" s="776"/>
      <c r="U8" s="776"/>
      <c r="V8" s="776"/>
      <c r="W8" s="776"/>
      <c r="X8" s="777" t="s">
        <v>464</v>
      </c>
      <c r="Y8" s="146"/>
    </row>
    <row r="9" spans="1:25" s="140" customFormat="1" ht="13.5" customHeight="1" thickBot="1">
      <c r="A9" s="147"/>
      <c r="B9" s="148" t="s">
        <v>467</v>
      </c>
      <c r="C9" s="779"/>
      <c r="D9" s="149" t="s">
        <v>70</v>
      </c>
      <c r="E9" s="150" t="s">
        <v>461</v>
      </c>
      <c r="F9" s="150" t="s">
        <v>71</v>
      </c>
      <c r="G9" s="150" t="s">
        <v>461</v>
      </c>
      <c r="H9" s="150" t="s">
        <v>71</v>
      </c>
      <c r="I9" s="150" t="s">
        <v>461</v>
      </c>
      <c r="J9" s="150" t="s">
        <v>71</v>
      </c>
      <c r="K9" s="151" t="s">
        <v>461</v>
      </c>
      <c r="L9" s="150" t="s">
        <v>71</v>
      </c>
      <c r="M9" s="150" t="s">
        <v>71</v>
      </c>
      <c r="N9" s="150" t="s">
        <v>461</v>
      </c>
      <c r="O9" s="150" t="s">
        <v>71</v>
      </c>
      <c r="P9" s="150" t="s">
        <v>461</v>
      </c>
      <c r="Q9" s="150" t="s">
        <v>71</v>
      </c>
      <c r="R9" s="150" t="s">
        <v>461</v>
      </c>
      <c r="S9" s="150" t="s">
        <v>71</v>
      </c>
      <c r="T9" s="150" t="s">
        <v>461</v>
      </c>
      <c r="U9" s="150" t="s">
        <v>71</v>
      </c>
      <c r="V9" s="150" t="s">
        <v>461</v>
      </c>
      <c r="W9" s="150" t="s">
        <v>71</v>
      </c>
      <c r="X9" s="706"/>
      <c r="Y9" s="152" t="s">
        <v>463</v>
      </c>
    </row>
    <row r="10" spans="1:25" s="167" customFormat="1" ht="17.25" customHeight="1">
      <c r="A10" s="781" t="s">
        <v>85</v>
      </c>
      <c r="B10" s="462" t="s">
        <v>86</v>
      </c>
      <c r="C10" s="165">
        <v>1217055</v>
      </c>
      <c r="D10" s="165">
        <v>1133884</v>
      </c>
      <c r="E10" s="165">
        <v>1627</v>
      </c>
      <c r="F10" s="165">
        <v>415</v>
      </c>
      <c r="G10" s="165">
        <v>31100</v>
      </c>
      <c r="H10" s="165">
        <v>14831</v>
      </c>
      <c r="I10" s="165">
        <v>26003</v>
      </c>
      <c r="J10" s="165">
        <v>9875</v>
      </c>
      <c r="K10" s="515">
        <v>21570</v>
      </c>
      <c r="L10" s="165">
        <v>9907</v>
      </c>
      <c r="M10" s="165">
        <v>5754</v>
      </c>
      <c r="N10" s="165">
        <v>56939</v>
      </c>
      <c r="O10" s="165">
        <v>30532</v>
      </c>
      <c r="P10" s="165">
        <v>163647</v>
      </c>
      <c r="Q10" s="165">
        <v>55503</v>
      </c>
      <c r="R10" s="165">
        <v>152505</v>
      </c>
      <c r="S10" s="165">
        <v>105612</v>
      </c>
      <c r="T10" s="165">
        <v>5730</v>
      </c>
      <c r="U10" s="165">
        <v>1385</v>
      </c>
      <c r="V10" s="165">
        <v>211308</v>
      </c>
      <c r="W10" s="165">
        <v>213621</v>
      </c>
      <c r="X10" s="165">
        <v>16020</v>
      </c>
      <c r="Y10" s="166">
        <v>83171</v>
      </c>
    </row>
    <row r="11" spans="1:25" s="167" customFormat="1" ht="17.25" customHeight="1">
      <c r="A11" s="782"/>
      <c r="B11" s="463" t="s">
        <v>436</v>
      </c>
      <c r="C11" s="165">
        <v>636838</v>
      </c>
      <c r="D11" s="165">
        <v>612280</v>
      </c>
      <c r="E11" s="165">
        <v>1422</v>
      </c>
      <c r="F11" s="165">
        <v>316</v>
      </c>
      <c r="G11" s="165">
        <v>20992</v>
      </c>
      <c r="H11" s="165">
        <v>8403</v>
      </c>
      <c r="I11" s="165">
        <v>16517</v>
      </c>
      <c r="J11" s="165">
        <v>5327</v>
      </c>
      <c r="K11" s="515">
        <v>14490</v>
      </c>
      <c r="L11" s="165">
        <v>5728</v>
      </c>
      <c r="M11" s="165">
        <v>3325</v>
      </c>
      <c r="N11" s="165">
        <v>33986</v>
      </c>
      <c r="O11" s="165">
        <v>17336</v>
      </c>
      <c r="P11" s="165">
        <v>85669</v>
      </c>
      <c r="Q11" s="165">
        <v>28166</v>
      </c>
      <c r="R11" s="165">
        <v>84486</v>
      </c>
      <c r="S11" s="165">
        <v>57160</v>
      </c>
      <c r="T11" s="165">
        <v>4238</v>
      </c>
      <c r="U11" s="165">
        <v>1093</v>
      </c>
      <c r="V11" s="165">
        <v>103906</v>
      </c>
      <c r="W11" s="165">
        <v>109368</v>
      </c>
      <c r="X11" s="165">
        <v>10352</v>
      </c>
      <c r="Y11" s="166">
        <v>24558</v>
      </c>
    </row>
    <row r="12" spans="1:25" s="167" customFormat="1" ht="17.25" customHeight="1">
      <c r="A12" s="782"/>
      <c r="B12" s="463" t="s">
        <v>87</v>
      </c>
      <c r="C12" s="165">
        <v>580217</v>
      </c>
      <c r="D12" s="165">
        <v>521604</v>
      </c>
      <c r="E12" s="165">
        <v>205</v>
      </c>
      <c r="F12" s="165">
        <v>99</v>
      </c>
      <c r="G12" s="165">
        <v>10108</v>
      </c>
      <c r="H12" s="165">
        <v>6428</v>
      </c>
      <c r="I12" s="165">
        <v>9486</v>
      </c>
      <c r="J12" s="165">
        <v>4548</v>
      </c>
      <c r="K12" s="515">
        <v>7080</v>
      </c>
      <c r="L12" s="165">
        <v>4179</v>
      </c>
      <c r="M12" s="165">
        <v>2429</v>
      </c>
      <c r="N12" s="165">
        <v>22953</v>
      </c>
      <c r="O12" s="165">
        <v>13196</v>
      </c>
      <c r="P12" s="165">
        <v>77978</v>
      </c>
      <c r="Q12" s="165">
        <v>27337</v>
      </c>
      <c r="R12" s="165">
        <v>68019</v>
      </c>
      <c r="S12" s="165">
        <v>48452</v>
      </c>
      <c r="T12" s="165">
        <v>1492</v>
      </c>
      <c r="U12" s="165">
        <v>292</v>
      </c>
      <c r="V12" s="165">
        <v>107402</v>
      </c>
      <c r="W12" s="165">
        <v>104253</v>
      </c>
      <c r="X12" s="165">
        <v>5668</v>
      </c>
      <c r="Y12" s="166">
        <v>58613</v>
      </c>
    </row>
    <row r="13" spans="1:25" s="140" customFormat="1" ht="12" customHeight="1">
      <c r="A13" s="155"/>
      <c r="B13" s="156"/>
      <c r="C13" s="153"/>
      <c r="D13" s="157"/>
      <c r="E13" s="153"/>
      <c r="F13" s="153"/>
      <c r="G13" s="153"/>
      <c r="H13" s="153"/>
      <c r="I13" s="153"/>
      <c r="J13" s="153"/>
      <c r="K13" s="514"/>
      <c r="L13" s="153"/>
      <c r="M13" s="153"/>
      <c r="N13" s="153"/>
      <c r="O13" s="157"/>
      <c r="P13" s="153"/>
      <c r="Q13" s="153"/>
      <c r="R13" s="153"/>
      <c r="S13" s="153"/>
      <c r="T13" s="153"/>
      <c r="U13" s="153"/>
      <c r="V13" s="153"/>
      <c r="W13" s="153"/>
      <c r="X13" s="153"/>
      <c r="Y13" s="154"/>
    </row>
    <row r="14" spans="1:25" s="167" customFormat="1" ht="17.25" customHeight="1">
      <c r="A14" s="781" t="s">
        <v>88</v>
      </c>
      <c r="B14" s="463" t="s">
        <v>86</v>
      </c>
      <c r="C14" s="165">
        <v>1245991</v>
      </c>
      <c r="D14" s="165">
        <v>1167325</v>
      </c>
      <c r="E14" s="165">
        <v>2076</v>
      </c>
      <c r="F14" s="165">
        <v>980</v>
      </c>
      <c r="G14" s="165">
        <v>33719</v>
      </c>
      <c r="H14" s="165">
        <v>15643</v>
      </c>
      <c r="I14" s="165">
        <v>28417</v>
      </c>
      <c r="J14" s="165">
        <v>11443</v>
      </c>
      <c r="K14" s="515">
        <v>23676</v>
      </c>
      <c r="L14" s="165">
        <v>10193</v>
      </c>
      <c r="M14" s="165">
        <v>5912</v>
      </c>
      <c r="N14" s="165">
        <v>57475</v>
      </c>
      <c r="O14" s="165">
        <v>31546</v>
      </c>
      <c r="P14" s="165">
        <v>176915</v>
      </c>
      <c r="Q14" s="165">
        <v>59581</v>
      </c>
      <c r="R14" s="165">
        <v>158827</v>
      </c>
      <c r="S14" s="165">
        <v>111570</v>
      </c>
      <c r="T14" s="165">
        <v>5457</v>
      </c>
      <c r="U14" s="165">
        <v>1145</v>
      </c>
      <c r="V14" s="165">
        <v>208983</v>
      </c>
      <c r="W14" s="165">
        <v>209144</v>
      </c>
      <c r="X14" s="165">
        <v>14623</v>
      </c>
      <c r="Y14" s="166">
        <v>78666</v>
      </c>
    </row>
    <row r="15" spans="1:25" s="167" customFormat="1" ht="17.25" customHeight="1">
      <c r="A15" s="782"/>
      <c r="B15" s="463" t="s">
        <v>436</v>
      </c>
      <c r="C15" s="165">
        <v>650874</v>
      </c>
      <c r="D15" s="165">
        <v>628683</v>
      </c>
      <c r="E15" s="165">
        <v>1785</v>
      </c>
      <c r="F15" s="165">
        <v>697</v>
      </c>
      <c r="G15" s="165">
        <v>22425</v>
      </c>
      <c r="H15" s="165">
        <v>5626</v>
      </c>
      <c r="I15" s="165">
        <v>17704</v>
      </c>
      <c r="J15" s="165">
        <v>5518</v>
      </c>
      <c r="K15" s="515">
        <v>15627</v>
      </c>
      <c r="L15" s="165">
        <v>5795</v>
      </c>
      <c r="M15" s="165">
        <v>3321</v>
      </c>
      <c r="N15" s="165">
        <v>33819</v>
      </c>
      <c r="O15" s="165">
        <v>17767</v>
      </c>
      <c r="P15" s="165">
        <v>93473</v>
      </c>
      <c r="Q15" s="165">
        <v>30106</v>
      </c>
      <c r="R15" s="165">
        <v>88700</v>
      </c>
      <c r="S15" s="165">
        <v>60248</v>
      </c>
      <c r="T15" s="165">
        <v>3834</v>
      </c>
      <c r="U15" s="165">
        <v>870</v>
      </c>
      <c r="V15" s="165">
        <v>101827</v>
      </c>
      <c r="W15" s="165">
        <v>107015</v>
      </c>
      <c r="X15" s="165">
        <v>9526</v>
      </c>
      <c r="Y15" s="166">
        <v>22191</v>
      </c>
    </row>
    <row r="16" spans="1:25" s="167" customFormat="1" ht="17.25" customHeight="1">
      <c r="A16" s="782"/>
      <c r="B16" s="463" t="s">
        <v>87</v>
      </c>
      <c r="C16" s="165">
        <v>595117</v>
      </c>
      <c r="D16" s="165">
        <v>538642</v>
      </c>
      <c r="E16" s="165">
        <v>291</v>
      </c>
      <c r="F16" s="165">
        <v>283</v>
      </c>
      <c r="G16" s="165">
        <v>11294</v>
      </c>
      <c r="H16" s="165">
        <v>7017</v>
      </c>
      <c r="I16" s="165">
        <v>10713</v>
      </c>
      <c r="J16" s="165">
        <v>5925</v>
      </c>
      <c r="K16" s="515">
        <v>8049</v>
      </c>
      <c r="L16" s="165">
        <v>4398</v>
      </c>
      <c r="M16" s="165">
        <v>2591</v>
      </c>
      <c r="N16" s="165">
        <v>23656</v>
      </c>
      <c r="O16" s="165">
        <v>13779</v>
      </c>
      <c r="P16" s="165">
        <v>83442</v>
      </c>
      <c r="Q16" s="165">
        <v>29475</v>
      </c>
      <c r="R16" s="165">
        <v>70127</v>
      </c>
      <c r="S16" s="165">
        <v>51322</v>
      </c>
      <c r="T16" s="165">
        <v>1623</v>
      </c>
      <c r="U16" s="165">
        <v>275</v>
      </c>
      <c r="V16" s="165">
        <v>107156</v>
      </c>
      <c r="W16" s="165">
        <v>102129</v>
      </c>
      <c r="X16" s="165">
        <v>5097</v>
      </c>
      <c r="Y16" s="166">
        <v>56475</v>
      </c>
    </row>
    <row r="17" spans="1:25" s="140" customFormat="1" ht="12" customHeight="1">
      <c r="A17" s="155"/>
      <c r="B17" s="156"/>
      <c r="C17" s="153"/>
      <c r="D17" s="153"/>
      <c r="E17" s="153"/>
      <c r="F17" s="153"/>
      <c r="G17" s="153"/>
      <c r="H17" s="153"/>
      <c r="I17" s="153"/>
      <c r="J17" s="153"/>
      <c r="K17" s="514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4"/>
    </row>
    <row r="18" spans="1:25" s="167" customFormat="1" ht="17.25" customHeight="1">
      <c r="A18" s="781" t="s">
        <v>89</v>
      </c>
      <c r="B18" s="463" t="s">
        <v>86</v>
      </c>
      <c r="C18" s="165">
        <v>1270636</v>
      </c>
      <c r="D18" s="165">
        <v>1191803</v>
      </c>
      <c r="E18" s="165">
        <v>2246</v>
      </c>
      <c r="F18" s="165">
        <v>934</v>
      </c>
      <c r="G18" s="165">
        <v>37190</v>
      </c>
      <c r="H18" s="165">
        <v>16867</v>
      </c>
      <c r="I18" s="165">
        <v>27733</v>
      </c>
      <c r="J18" s="165">
        <v>11389</v>
      </c>
      <c r="K18" s="515">
        <v>30351</v>
      </c>
      <c r="L18" s="165">
        <v>11692</v>
      </c>
      <c r="M18" s="165">
        <v>6900</v>
      </c>
      <c r="N18" s="165">
        <v>64709</v>
      </c>
      <c r="O18" s="165">
        <v>35273</v>
      </c>
      <c r="P18" s="165">
        <v>188375</v>
      </c>
      <c r="Q18" s="165">
        <v>56623</v>
      </c>
      <c r="R18" s="165">
        <v>167937</v>
      </c>
      <c r="S18" s="165">
        <v>109607</v>
      </c>
      <c r="T18" s="165">
        <v>5226</v>
      </c>
      <c r="U18" s="165">
        <v>1402</v>
      </c>
      <c r="V18" s="165">
        <v>197959</v>
      </c>
      <c r="W18" s="165">
        <v>204367</v>
      </c>
      <c r="X18" s="165">
        <v>15123</v>
      </c>
      <c r="Y18" s="166">
        <v>78833</v>
      </c>
    </row>
    <row r="19" spans="1:25" s="167" customFormat="1" ht="17.25" customHeight="1">
      <c r="A19" s="782"/>
      <c r="B19" s="463" t="s">
        <v>436</v>
      </c>
      <c r="C19" s="165">
        <v>662425</v>
      </c>
      <c r="D19" s="165">
        <v>639408</v>
      </c>
      <c r="E19" s="165">
        <v>1900</v>
      </c>
      <c r="F19" s="165">
        <v>647</v>
      </c>
      <c r="G19" s="165">
        <v>24255</v>
      </c>
      <c r="H19" s="165">
        <v>9048</v>
      </c>
      <c r="I19" s="165">
        <v>16838</v>
      </c>
      <c r="J19" s="165">
        <v>5615</v>
      </c>
      <c r="K19" s="515">
        <v>19689</v>
      </c>
      <c r="L19" s="165">
        <v>6730</v>
      </c>
      <c r="M19" s="165">
        <v>3780</v>
      </c>
      <c r="N19" s="165">
        <v>37743</v>
      </c>
      <c r="O19" s="165">
        <v>19808</v>
      </c>
      <c r="P19" s="165">
        <v>99157</v>
      </c>
      <c r="Q19" s="165">
        <v>28424</v>
      </c>
      <c r="R19" s="165">
        <v>91696</v>
      </c>
      <c r="S19" s="165">
        <v>58711</v>
      </c>
      <c r="T19" s="165">
        <v>3952</v>
      </c>
      <c r="U19" s="165">
        <v>1042</v>
      </c>
      <c r="V19" s="165">
        <v>96293</v>
      </c>
      <c r="W19" s="165">
        <v>104386</v>
      </c>
      <c r="X19" s="165">
        <v>9694</v>
      </c>
      <c r="Y19" s="166">
        <v>23017</v>
      </c>
    </row>
    <row r="20" spans="1:25" s="167" customFormat="1" ht="17.25" customHeight="1">
      <c r="A20" s="782"/>
      <c r="B20" s="463" t="s">
        <v>87</v>
      </c>
      <c r="C20" s="165">
        <v>608211</v>
      </c>
      <c r="D20" s="165">
        <v>552395</v>
      </c>
      <c r="E20" s="165">
        <v>346</v>
      </c>
      <c r="F20" s="165">
        <v>287</v>
      </c>
      <c r="G20" s="165">
        <v>12935</v>
      </c>
      <c r="H20" s="165">
        <v>7819</v>
      </c>
      <c r="I20" s="165">
        <v>10895</v>
      </c>
      <c r="J20" s="165">
        <v>5774</v>
      </c>
      <c r="K20" s="515">
        <v>10662</v>
      </c>
      <c r="L20" s="165">
        <v>4962</v>
      </c>
      <c r="M20" s="165">
        <v>3120</v>
      </c>
      <c r="N20" s="165">
        <v>26966</v>
      </c>
      <c r="O20" s="165">
        <v>15465</v>
      </c>
      <c r="P20" s="165">
        <v>89218</v>
      </c>
      <c r="Q20" s="165">
        <v>28199</v>
      </c>
      <c r="R20" s="165">
        <v>76141</v>
      </c>
      <c r="S20" s="165">
        <v>50896</v>
      </c>
      <c r="T20" s="165">
        <v>1274</v>
      </c>
      <c r="U20" s="165">
        <v>360</v>
      </c>
      <c r="V20" s="165">
        <v>101666</v>
      </c>
      <c r="W20" s="165">
        <v>99981</v>
      </c>
      <c r="X20" s="165">
        <v>5429</v>
      </c>
      <c r="Y20" s="166">
        <v>55816</v>
      </c>
    </row>
    <row r="21" spans="1:25" s="140" customFormat="1" ht="12" customHeight="1">
      <c r="A21" s="155"/>
      <c r="B21" s="156"/>
      <c r="C21" s="153"/>
      <c r="D21" s="153"/>
      <c r="E21" s="153"/>
      <c r="F21" s="153"/>
      <c r="G21" s="153"/>
      <c r="H21" s="153"/>
      <c r="I21" s="153"/>
      <c r="J21" s="153"/>
      <c r="K21" s="514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4"/>
    </row>
    <row r="22" spans="1:25" s="167" customFormat="1" ht="17.25" customHeight="1">
      <c r="A22" s="781" t="s">
        <v>90</v>
      </c>
      <c r="B22" s="463" t="s">
        <v>86</v>
      </c>
      <c r="C22" s="165">
        <v>1298168</v>
      </c>
      <c r="D22" s="165">
        <v>1219087</v>
      </c>
      <c r="E22" s="165">
        <v>2371</v>
      </c>
      <c r="F22" s="165">
        <v>959</v>
      </c>
      <c r="G22" s="165">
        <v>39929</v>
      </c>
      <c r="H22" s="165">
        <v>17929</v>
      </c>
      <c r="I22" s="165">
        <v>34044</v>
      </c>
      <c r="J22" s="165">
        <v>12266</v>
      </c>
      <c r="K22" s="515">
        <v>30485</v>
      </c>
      <c r="L22" s="165">
        <v>11457</v>
      </c>
      <c r="M22" s="165">
        <v>7164</v>
      </c>
      <c r="N22" s="165">
        <v>70749</v>
      </c>
      <c r="O22" s="165">
        <v>35236</v>
      </c>
      <c r="P22" s="165">
        <v>200999</v>
      </c>
      <c r="Q22" s="165">
        <v>57008</v>
      </c>
      <c r="R22" s="165">
        <v>171310</v>
      </c>
      <c r="S22" s="165">
        <v>109546</v>
      </c>
      <c r="T22" s="165">
        <v>4888</v>
      </c>
      <c r="U22" s="165">
        <v>903</v>
      </c>
      <c r="V22" s="165">
        <v>192814</v>
      </c>
      <c r="W22" s="165">
        <v>205418</v>
      </c>
      <c r="X22" s="165">
        <v>13612</v>
      </c>
      <c r="Y22" s="166">
        <v>79081</v>
      </c>
    </row>
    <row r="23" spans="1:25" s="167" customFormat="1" ht="17.25" customHeight="1">
      <c r="A23" s="782"/>
      <c r="B23" s="463" t="s">
        <v>436</v>
      </c>
      <c r="C23" s="165">
        <v>676564</v>
      </c>
      <c r="D23" s="165">
        <v>651828</v>
      </c>
      <c r="E23" s="165">
        <v>1956</v>
      </c>
      <c r="F23" s="165">
        <v>671</v>
      </c>
      <c r="G23" s="165">
        <v>25517</v>
      </c>
      <c r="H23" s="165">
        <v>9509</v>
      </c>
      <c r="I23" s="165">
        <v>20506</v>
      </c>
      <c r="J23" s="165">
        <v>6165</v>
      </c>
      <c r="K23" s="515">
        <v>19453</v>
      </c>
      <c r="L23" s="165">
        <v>6330</v>
      </c>
      <c r="M23" s="165">
        <v>3900</v>
      </c>
      <c r="N23" s="165">
        <v>40849</v>
      </c>
      <c r="O23" s="165">
        <v>19992</v>
      </c>
      <c r="P23" s="165">
        <v>104429</v>
      </c>
      <c r="Q23" s="165">
        <v>29065</v>
      </c>
      <c r="R23" s="165">
        <v>93402</v>
      </c>
      <c r="S23" s="165">
        <v>58203</v>
      </c>
      <c r="T23" s="165">
        <v>3602</v>
      </c>
      <c r="U23" s="165">
        <v>643</v>
      </c>
      <c r="V23" s="165">
        <v>93641</v>
      </c>
      <c r="W23" s="165">
        <v>105439</v>
      </c>
      <c r="X23" s="165">
        <v>8586</v>
      </c>
      <c r="Y23" s="166">
        <v>24706</v>
      </c>
    </row>
    <row r="24" spans="1:25" s="167" customFormat="1" ht="17.25" customHeight="1">
      <c r="A24" s="782"/>
      <c r="B24" s="463" t="s">
        <v>87</v>
      </c>
      <c r="C24" s="165">
        <v>621604</v>
      </c>
      <c r="D24" s="165">
        <v>567229</v>
      </c>
      <c r="E24" s="165">
        <v>415</v>
      </c>
      <c r="F24" s="165">
        <v>288</v>
      </c>
      <c r="G24" s="165">
        <v>14412</v>
      </c>
      <c r="H24" s="165">
        <v>8420</v>
      </c>
      <c r="I24" s="165">
        <v>13538</v>
      </c>
      <c r="J24" s="165">
        <v>6101</v>
      </c>
      <c r="K24" s="515">
        <v>11032</v>
      </c>
      <c r="L24" s="165">
        <v>5127</v>
      </c>
      <c r="M24" s="165">
        <v>3264</v>
      </c>
      <c r="N24" s="165">
        <v>29900</v>
      </c>
      <c r="O24" s="165">
        <v>15244</v>
      </c>
      <c r="P24" s="165">
        <v>96570</v>
      </c>
      <c r="Q24" s="165">
        <v>27943</v>
      </c>
      <c r="R24" s="165">
        <v>77908</v>
      </c>
      <c r="S24" s="165">
        <v>51343</v>
      </c>
      <c r="T24" s="165">
        <v>1286</v>
      </c>
      <c r="U24" s="165">
        <v>260</v>
      </c>
      <c r="V24" s="165">
        <v>99173</v>
      </c>
      <c r="W24" s="165">
        <v>99979</v>
      </c>
      <c r="X24" s="165">
        <v>5026</v>
      </c>
      <c r="Y24" s="166">
        <v>54375</v>
      </c>
    </row>
    <row r="25" spans="1:25" s="140" customFormat="1" ht="12" customHeight="1">
      <c r="A25" s="155"/>
      <c r="B25" s="156"/>
      <c r="C25" s="153"/>
      <c r="D25" s="153"/>
      <c r="E25" s="153"/>
      <c r="F25" s="153"/>
      <c r="G25" s="153"/>
      <c r="H25" s="153"/>
      <c r="I25" s="153"/>
      <c r="J25" s="153"/>
      <c r="K25" s="514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4"/>
    </row>
    <row r="26" spans="1:25" s="167" customFormat="1" ht="17.25" customHeight="1">
      <c r="A26" s="785" t="s">
        <v>91</v>
      </c>
      <c r="B26" s="463" t="s">
        <v>86</v>
      </c>
      <c r="C26" s="165">
        <v>1333587</v>
      </c>
      <c r="D26" s="165">
        <v>1257469</v>
      </c>
      <c r="E26" s="165">
        <v>2889</v>
      </c>
      <c r="F26" s="165">
        <v>730</v>
      </c>
      <c r="G26" s="165">
        <v>37588</v>
      </c>
      <c r="H26" s="165">
        <v>9678</v>
      </c>
      <c r="I26" s="165">
        <v>29541</v>
      </c>
      <c r="J26" s="165">
        <v>5942</v>
      </c>
      <c r="K26" s="515">
        <v>26629</v>
      </c>
      <c r="L26" s="165">
        <v>7130</v>
      </c>
      <c r="M26" s="165">
        <v>2386</v>
      </c>
      <c r="N26" s="165">
        <v>64788</v>
      </c>
      <c r="O26" s="165">
        <v>22154</v>
      </c>
      <c r="P26" s="165">
        <v>167669</v>
      </c>
      <c r="Q26" s="165">
        <v>39662</v>
      </c>
      <c r="R26" s="165">
        <v>317591</v>
      </c>
      <c r="S26" s="165">
        <v>111748</v>
      </c>
      <c r="T26" s="165">
        <v>5940</v>
      </c>
      <c r="U26" s="165">
        <v>1885</v>
      </c>
      <c r="V26" s="165">
        <v>192903</v>
      </c>
      <c r="W26" s="165">
        <v>197197</v>
      </c>
      <c r="X26" s="165">
        <v>13419</v>
      </c>
      <c r="Y26" s="166">
        <v>76118</v>
      </c>
    </row>
    <row r="27" spans="1:25" s="167" customFormat="1" ht="17.25" customHeight="1">
      <c r="A27" s="782"/>
      <c r="B27" s="463" t="s">
        <v>436</v>
      </c>
      <c r="C27" s="165">
        <v>692393</v>
      </c>
      <c r="D27" s="165">
        <v>671352</v>
      </c>
      <c r="E27" s="165">
        <v>2371</v>
      </c>
      <c r="F27" s="165">
        <v>519</v>
      </c>
      <c r="G27" s="165">
        <v>24457</v>
      </c>
      <c r="H27" s="165">
        <v>5893</v>
      </c>
      <c r="I27" s="165">
        <v>18167</v>
      </c>
      <c r="J27" s="165">
        <v>3451</v>
      </c>
      <c r="K27" s="515">
        <v>16927</v>
      </c>
      <c r="L27" s="165">
        <v>4458</v>
      </c>
      <c r="M27" s="165">
        <v>1290</v>
      </c>
      <c r="N27" s="165">
        <v>36983</v>
      </c>
      <c r="O27" s="165">
        <v>12691</v>
      </c>
      <c r="P27" s="165">
        <v>87642</v>
      </c>
      <c r="Q27" s="165">
        <v>21510</v>
      </c>
      <c r="R27" s="165">
        <v>167016</v>
      </c>
      <c r="S27" s="165">
        <v>59977</v>
      </c>
      <c r="T27" s="165">
        <v>4383</v>
      </c>
      <c r="U27" s="165">
        <v>1273</v>
      </c>
      <c r="V27" s="165">
        <v>92835</v>
      </c>
      <c r="W27" s="165">
        <v>100940</v>
      </c>
      <c r="X27" s="165">
        <v>8569</v>
      </c>
      <c r="Y27" s="166">
        <v>21041</v>
      </c>
    </row>
    <row r="28" spans="1:25" s="167" customFormat="1" ht="17.25" customHeight="1">
      <c r="A28" s="782"/>
      <c r="B28" s="463" t="s">
        <v>87</v>
      </c>
      <c r="C28" s="165">
        <v>641194</v>
      </c>
      <c r="D28" s="165">
        <v>586117</v>
      </c>
      <c r="E28" s="165">
        <v>518</v>
      </c>
      <c r="F28" s="165">
        <v>211</v>
      </c>
      <c r="G28" s="165">
        <v>13131</v>
      </c>
      <c r="H28" s="165">
        <v>3785</v>
      </c>
      <c r="I28" s="165">
        <v>11374</v>
      </c>
      <c r="J28" s="165">
        <v>2491</v>
      </c>
      <c r="K28" s="515">
        <v>9702</v>
      </c>
      <c r="L28" s="165">
        <v>2672</v>
      </c>
      <c r="M28" s="165">
        <v>1096</v>
      </c>
      <c r="N28" s="165">
        <v>27805</v>
      </c>
      <c r="O28" s="165">
        <v>9463</v>
      </c>
      <c r="P28" s="165">
        <v>80027</v>
      </c>
      <c r="Q28" s="165">
        <v>18152</v>
      </c>
      <c r="R28" s="165">
        <v>150575</v>
      </c>
      <c r="S28" s="165">
        <v>51771</v>
      </c>
      <c r="T28" s="165">
        <v>1557</v>
      </c>
      <c r="U28" s="165">
        <v>612</v>
      </c>
      <c r="V28" s="165">
        <v>100068</v>
      </c>
      <c r="W28" s="165">
        <v>96257</v>
      </c>
      <c r="X28" s="165">
        <v>4850</v>
      </c>
      <c r="Y28" s="166">
        <v>55077</v>
      </c>
    </row>
    <row r="29" spans="1:25" s="140" customFormat="1" ht="12" customHeight="1">
      <c r="A29" s="155"/>
      <c r="B29" s="156"/>
      <c r="C29" s="153"/>
      <c r="D29" s="153"/>
      <c r="E29" s="153"/>
      <c r="F29" s="153"/>
      <c r="G29" s="153"/>
      <c r="H29" s="153"/>
      <c r="I29" s="153"/>
      <c r="J29" s="153"/>
      <c r="K29" s="514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4"/>
    </row>
    <row r="30" spans="1:25" s="167" customFormat="1" ht="17.25" customHeight="1">
      <c r="A30" s="785" t="s">
        <v>92</v>
      </c>
      <c r="B30" s="463" t="s">
        <v>86</v>
      </c>
      <c r="C30" s="165">
        <v>1370954</v>
      </c>
      <c r="D30" s="165">
        <v>1298858</v>
      </c>
      <c r="E30" s="165">
        <v>2358</v>
      </c>
      <c r="F30" s="165">
        <v>910</v>
      </c>
      <c r="G30" s="165">
        <v>28297</v>
      </c>
      <c r="H30" s="165">
        <v>14021</v>
      </c>
      <c r="I30" s="165">
        <v>21616</v>
      </c>
      <c r="J30" s="165">
        <v>8350</v>
      </c>
      <c r="K30" s="515">
        <v>18436</v>
      </c>
      <c r="L30" s="165">
        <v>12260</v>
      </c>
      <c r="M30" s="165">
        <v>232</v>
      </c>
      <c r="N30" s="165">
        <v>50728</v>
      </c>
      <c r="O30" s="165">
        <v>26263</v>
      </c>
      <c r="P30" s="165">
        <v>130716</v>
      </c>
      <c r="Q30" s="165">
        <v>52070</v>
      </c>
      <c r="R30" s="165">
        <v>149955</v>
      </c>
      <c r="S30" s="165">
        <v>288000</v>
      </c>
      <c r="T30" s="165">
        <v>3492</v>
      </c>
      <c r="U30" s="165">
        <v>1183</v>
      </c>
      <c r="V30" s="165">
        <v>198911</v>
      </c>
      <c r="W30" s="165">
        <v>278376</v>
      </c>
      <c r="X30" s="165">
        <v>12684</v>
      </c>
      <c r="Y30" s="166">
        <v>72096</v>
      </c>
    </row>
    <row r="31" spans="1:25" s="167" customFormat="1" ht="17.25" customHeight="1">
      <c r="A31" s="782"/>
      <c r="B31" s="463" t="s">
        <v>436</v>
      </c>
      <c r="C31" s="165">
        <v>710223</v>
      </c>
      <c r="D31" s="165">
        <v>692253</v>
      </c>
      <c r="E31" s="165">
        <v>2016</v>
      </c>
      <c r="F31" s="165">
        <v>728</v>
      </c>
      <c r="G31" s="165">
        <v>18838</v>
      </c>
      <c r="H31" s="165">
        <v>9315</v>
      </c>
      <c r="I31" s="165">
        <v>13443</v>
      </c>
      <c r="J31" s="165">
        <v>5220</v>
      </c>
      <c r="K31" s="515">
        <v>11606</v>
      </c>
      <c r="L31" s="165">
        <v>8561</v>
      </c>
      <c r="M31" s="165">
        <v>157</v>
      </c>
      <c r="N31" s="165">
        <v>28803</v>
      </c>
      <c r="O31" s="165">
        <v>15638</v>
      </c>
      <c r="P31" s="165">
        <v>66957</v>
      </c>
      <c r="Q31" s="165">
        <v>29207</v>
      </c>
      <c r="R31" s="165">
        <v>79010</v>
      </c>
      <c r="S31" s="165">
        <v>155919</v>
      </c>
      <c r="T31" s="165">
        <v>2874</v>
      </c>
      <c r="U31" s="165">
        <v>943</v>
      </c>
      <c r="V31" s="165">
        <v>92980</v>
      </c>
      <c r="W31" s="165">
        <v>141757</v>
      </c>
      <c r="X31" s="165">
        <v>8281</v>
      </c>
      <c r="Y31" s="166">
        <v>17970</v>
      </c>
    </row>
    <row r="32" spans="1:25" s="167" customFormat="1" ht="17.25" customHeight="1">
      <c r="A32" s="782"/>
      <c r="B32" s="463" t="s">
        <v>87</v>
      </c>
      <c r="C32" s="165">
        <v>660731</v>
      </c>
      <c r="D32" s="165">
        <v>606605</v>
      </c>
      <c r="E32" s="165">
        <v>342</v>
      </c>
      <c r="F32" s="165">
        <v>182</v>
      </c>
      <c r="G32" s="165">
        <v>9459</v>
      </c>
      <c r="H32" s="165">
        <v>4706</v>
      </c>
      <c r="I32" s="165">
        <v>8173</v>
      </c>
      <c r="J32" s="165">
        <v>3130</v>
      </c>
      <c r="K32" s="515">
        <v>6830</v>
      </c>
      <c r="L32" s="165">
        <v>3699</v>
      </c>
      <c r="M32" s="165">
        <v>75</v>
      </c>
      <c r="N32" s="165">
        <v>21925</v>
      </c>
      <c r="O32" s="165">
        <v>10625</v>
      </c>
      <c r="P32" s="165">
        <v>63759</v>
      </c>
      <c r="Q32" s="165">
        <v>22863</v>
      </c>
      <c r="R32" s="165">
        <v>70945</v>
      </c>
      <c r="S32" s="165">
        <v>132081</v>
      </c>
      <c r="T32" s="165">
        <v>618</v>
      </c>
      <c r="U32" s="165">
        <v>240</v>
      </c>
      <c r="V32" s="165">
        <v>105931</v>
      </c>
      <c r="W32" s="165">
        <v>136619</v>
      </c>
      <c r="X32" s="165">
        <v>4403</v>
      </c>
      <c r="Y32" s="166">
        <v>54126</v>
      </c>
    </row>
    <row r="33" spans="1:25" s="140" customFormat="1" ht="12" customHeight="1">
      <c r="A33" s="155"/>
      <c r="B33" s="156"/>
      <c r="C33" s="153"/>
      <c r="D33" s="153"/>
      <c r="E33" s="153"/>
      <c r="F33" s="153"/>
      <c r="G33" s="153"/>
      <c r="H33" s="153"/>
      <c r="I33" s="153"/>
      <c r="J33" s="153"/>
      <c r="K33" s="514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4"/>
    </row>
    <row r="34" spans="1:25" s="167" customFormat="1" ht="17.25" customHeight="1">
      <c r="A34" s="785" t="s">
        <v>93</v>
      </c>
      <c r="B34" s="463" t="s">
        <v>86</v>
      </c>
      <c r="C34" s="165">
        <v>1413698</v>
      </c>
      <c r="D34" s="165">
        <v>1334875</v>
      </c>
      <c r="E34" s="165">
        <v>2322</v>
      </c>
      <c r="F34" s="165">
        <v>924</v>
      </c>
      <c r="G34" s="165">
        <v>36300</v>
      </c>
      <c r="H34" s="165">
        <v>13335</v>
      </c>
      <c r="I34" s="165">
        <v>31099</v>
      </c>
      <c r="J34" s="165">
        <v>7868</v>
      </c>
      <c r="K34" s="515">
        <v>17581</v>
      </c>
      <c r="L34" s="165">
        <v>11571</v>
      </c>
      <c r="M34" s="165">
        <v>332</v>
      </c>
      <c r="N34" s="165">
        <v>44131</v>
      </c>
      <c r="O34" s="165">
        <v>28090</v>
      </c>
      <c r="P34" s="165">
        <v>129047</v>
      </c>
      <c r="Q34" s="165">
        <v>55399</v>
      </c>
      <c r="R34" s="165">
        <v>126170</v>
      </c>
      <c r="S34" s="165">
        <v>309206</v>
      </c>
      <c r="T34" s="165">
        <v>2976</v>
      </c>
      <c r="U34" s="165">
        <v>1094</v>
      </c>
      <c r="V34" s="165">
        <v>185141</v>
      </c>
      <c r="W34" s="165">
        <v>321625</v>
      </c>
      <c r="X34" s="165">
        <v>10664</v>
      </c>
      <c r="Y34" s="166">
        <v>78823</v>
      </c>
    </row>
    <row r="35" spans="1:25" s="167" customFormat="1" ht="17.25" customHeight="1">
      <c r="A35" s="786"/>
      <c r="B35" s="463" t="s">
        <v>436</v>
      </c>
      <c r="C35" s="165">
        <v>730750</v>
      </c>
      <c r="D35" s="165">
        <v>705244</v>
      </c>
      <c r="E35" s="165">
        <v>1924</v>
      </c>
      <c r="F35" s="165">
        <v>718</v>
      </c>
      <c r="G35" s="165">
        <v>23888</v>
      </c>
      <c r="H35" s="165">
        <v>8824</v>
      </c>
      <c r="I35" s="165">
        <v>17934</v>
      </c>
      <c r="J35" s="165">
        <v>4903</v>
      </c>
      <c r="K35" s="515">
        <v>10878</v>
      </c>
      <c r="L35" s="165">
        <v>8166</v>
      </c>
      <c r="M35" s="165">
        <v>231</v>
      </c>
      <c r="N35" s="165">
        <v>24326</v>
      </c>
      <c r="O35" s="165">
        <v>16307</v>
      </c>
      <c r="P35" s="165">
        <v>67934</v>
      </c>
      <c r="Q35" s="165">
        <v>30693</v>
      </c>
      <c r="R35" s="165">
        <v>66467</v>
      </c>
      <c r="S35" s="165">
        <v>166479</v>
      </c>
      <c r="T35" s="165">
        <v>2413</v>
      </c>
      <c r="U35" s="165">
        <v>846</v>
      </c>
      <c r="V35" s="165">
        <v>84039</v>
      </c>
      <c r="W35" s="165">
        <v>164369</v>
      </c>
      <c r="X35" s="165">
        <v>6905</v>
      </c>
      <c r="Y35" s="166">
        <v>25506</v>
      </c>
    </row>
    <row r="36" spans="1:25" s="167" customFormat="1" ht="17.25" customHeight="1">
      <c r="A36" s="786"/>
      <c r="B36" s="463" t="s">
        <v>87</v>
      </c>
      <c r="C36" s="165">
        <v>682948</v>
      </c>
      <c r="D36" s="165">
        <v>629631</v>
      </c>
      <c r="E36" s="165">
        <v>398</v>
      </c>
      <c r="F36" s="165">
        <v>206</v>
      </c>
      <c r="G36" s="165">
        <v>12412</v>
      </c>
      <c r="H36" s="165">
        <v>4511</v>
      </c>
      <c r="I36" s="165">
        <v>13165</v>
      </c>
      <c r="J36" s="165">
        <v>2965</v>
      </c>
      <c r="K36" s="515">
        <v>6703</v>
      </c>
      <c r="L36" s="165">
        <v>3405</v>
      </c>
      <c r="M36" s="165">
        <v>101</v>
      </c>
      <c r="N36" s="165">
        <v>19805</v>
      </c>
      <c r="O36" s="165">
        <v>11783</v>
      </c>
      <c r="P36" s="165">
        <v>64113</v>
      </c>
      <c r="Q36" s="165">
        <v>24706</v>
      </c>
      <c r="R36" s="165">
        <v>59703</v>
      </c>
      <c r="S36" s="165">
        <v>142727</v>
      </c>
      <c r="T36" s="165">
        <v>56</v>
      </c>
      <c r="U36" s="165">
        <v>248</v>
      </c>
      <c r="V36" s="165">
        <v>101102</v>
      </c>
      <c r="W36" s="165">
        <v>157256</v>
      </c>
      <c r="X36" s="165">
        <v>3759</v>
      </c>
      <c r="Y36" s="166">
        <v>53317</v>
      </c>
    </row>
    <row r="37" spans="1:25" s="30" customFormat="1" ht="2.25" customHeight="1" thickBot="1">
      <c r="A37" s="159"/>
      <c r="B37" s="160"/>
      <c r="C37" s="161"/>
      <c r="D37" s="161"/>
      <c r="E37" s="161"/>
      <c r="F37" s="161"/>
      <c r="G37" s="161"/>
      <c r="H37" s="161"/>
      <c r="I37" s="161"/>
      <c r="J37" s="161"/>
      <c r="K37" s="162"/>
      <c r="L37" s="161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4"/>
    </row>
    <row r="38" spans="1:25" s="451" customFormat="1" ht="12.75" customHeight="1">
      <c r="A38" s="449" t="s">
        <v>743</v>
      </c>
      <c r="B38" s="450"/>
      <c r="M38" s="450"/>
      <c r="Y38" s="452"/>
    </row>
    <row r="39" spans="1:25" s="451" customFormat="1" ht="12.75" customHeight="1">
      <c r="A39" s="453" t="s">
        <v>744</v>
      </c>
      <c r="B39" s="450"/>
      <c r="M39" s="450"/>
      <c r="Y39" s="452"/>
    </row>
    <row r="40" spans="1:25" s="451" customFormat="1" ht="12.75" customHeight="1">
      <c r="A40" s="449" t="s">
        <v>745</v>
      </c>
      <c r="B40" s="450"/>
      <c r="M40" s="450"/>
      <c r="Y40" s="452"/>
    </row>
    <row r="41" spans="1:25" s="451" customFormat="1" ht="12.75" customHeight="1">
      <c r="A41" s="449" t="s">
        <v>746</v>
      </c>
      <c r="B41" s="454"/>
      <c r="M41" s="454"/>
      <c r="Y41" s="452"/>
    </row>
  </sheetData>
  <mergeCells count="45">
    <mergeCell ref="A2:L2"/>
    <mergeCell ref="E5:F6"/>
    <mergeCell ref="T5:U6"/>
    <mergeCell ref="V5:W6"/>
    <mergeCell ref="A5:A6"/>
    <mergeCell ref="C5:C6"/>
    <mergeCell ref="D5:D6"/>
    <mergeCell ref="A34:A36"/>
    <mergeCell ref="A30:A32"/>
    <mergeCell ref="A26:A28"/>
    <mergeCell ref="A22:A24"/>
    <mergeCell ref="A18:A20"/>
    <mergeCell ref="A14:A16"/>
    <mergeCell ref="A10:A12"/>
    <mergeCell ref="B5:B6"/>
    <mergeCell ref="C7:C9"/>
    <mergeCell ref="A7:A8"/>
    <mergeCell ref="N7:N8"/>
    <mergeCell ref="O7:O8"/>
    <mergeCell ref="I7:I8"/>
    <mergeCell ref="J7:J8"/>
    <mergeCell ref="K7:L7"/>
    <mergeCell ref="E7:E8"/>
    <mergeCell ref="F7:F8"/>
    <mergeCell ref="G7:G8"/>
    <mergeCell ref="H7:H8"/>
    <mergeCell ref="X8:X9"/>
    <mergeCell ref="T7:T8"/>
    <mergeCell ref="U7:U8"/>
    <mergeCell ref="V7:V8"/>
    <mergeCell ref="W7:W8"/>
    <mergeCell ref="P7:P8"/>
    <mergeCell ref="Q7:Q8"/>
    <mergeCell ref="R7:R8"/>
    <mergeCell ref="S7:S8"/>
    <mergeCell ref="Y4:Y7"/>
    <mergeCell ref="M2:Y2"/>
    <mergeCell ref="X5:X7"/>
    <mergeCell ref="D4:L4"/>
    <mergeCell ref="R4:S4"/>
    <mergeCell ref="G5:H6"/>
    <mergeCell ref="I6:J6"/>
    <mergeCell ref="N5:O6"/>
    <mergeCell ref="P5:Q6"/>
    <mergeCell ref="R5:S6"/>
  </mergeCells>
  <printOptions/>
  <pageMargins left="1.1811023622047245" right="1.1811023622047245" top="1.5748031496062993" bottom="1.5748031496062993" header="0.5118110236220472" footer="0.9055118110236221"/>
  <pageSetup firstPageNumber="5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81"/>
  <sheetViews>
    <sheetView showGridLines="0" zoomScale="130" zoomScaleNormal="13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B35" sqref="AB35"/>
    </sheetView>
  </sheetViews>
  <sheetFormatPr defaultColWidth="9.00390625" defaultRowHeight="21.75" customHeight="1"/>
  <cols>
    <col min="1" max="1" width="12.625" style="643" customWidth="1"/>
    <col min="2" max="2" width="5.625" style="643" customWidth="1"/>
    <col min="3" max="4" width="6.875" style="644" customWidth="1"/>
    <col min="5" max="12" width="5.375" style="644" customWidth="1"/>
    <col min="13" max="13" width="6.875" style="643" customWidth="1"/>
    <col min="14" max="20" width="5.75390625" style="644" customWidth="1"/>
    <col min="21" max="21" width="5.625" style="644" customWidth="1"/>
    <col min="22" max="23" width="5.75390625" style="644" customWidth="1"/>
    <col min="24" max="24" width="5.625" style="645" customWidth="1"/>
    <col min="25" max="25" width="5.25390625" style="645" customWidth="1"/>
    <col min="26" max="16384" width="10.625" style="645" customWidth="1"/>
  </cols>
  <sheetData>
    <row r="1" spans="1:25" s="594" customFormat="1" ht="15" customHeight="1">
      <c r="A1" s="590" t="s">
        <v>470</v>
      </c>
      <c r="B1" s="591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1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3" t="s">
        <v>710</v>
      </c>
    </row>
    <row r="2" spans="1:25" s="595" customFormat="1" ht="18.75" customHeight="1">
      <c r="A2" s="794" t="s">
        <v>0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6" t="s">
        <v>1</v>
      </c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</row>
    <row r="3" spans="1:25" s="600" customFormat="1" ht="10.5" customHeight="1" thickBot="1">
      <c r="A3" s="596"/>
      <c r="B3" s="596"/>
      <c r="C3" s="597"/>
      <c r="D3" s="597"/>
      <c r="E3" s="597"/>
      <c r="F3" s="597"/>
      <c r="G3" s="597"/>
      <c r="H3" s="597"/>
      <c r="I3" s="597"/>
      <c r="J3" s="597"/>
      <c r="K3" s="597"/>
      <c r="L3" s="598" t="s">
        <v>471</v>
      </c>
      <c r="M3" s="596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9" t="s">
        <v>318</v>
      </c>
    </row>
    <row r="4" spans="1:25" s="609" customFormat="1" ht="10.5" customHeight="1">
      <c r="A4" s="601"/>
      <c r="B4" s="602"/>
      <c r="C4" s="603"/>
      <c r="D4" s="797" t="s">
        <v>790</v>
      </c>
      <c r="E4" s="798"/>
      <c r="F4" s="798"/>
      <c r="G4" s="798"/>
      <c r="H4" s="798"/>
      <c r="I4" s="798"/>
      <c r="J4" s="798"/>
      <c r="K4" s="798"/>
      <c r="L4" s="798"/>
      <c r="M4" s="604"/>
      <c r="N4" s="605"/>
      <c r="O4" s="606"/>
      <c r="P4" s="606"/>
      <c r="Q4" s="606"/>
      <c r="R4" s="793" t="s">
        <v>463</v>
      </c>
      <c r="S4" s="793"/>
      <c r="T4" s="606"/>
      <c r="U4" s="607"/>
      <c r="V4" s="607"/>
      <c r="W4" s="606"/>
      <c r="X4" s="608"/>
      <c r="Y4" s="805" t="s">
        <v>806</v>
      </c>
    </row>
    <row r="5" spans="1:25" s="609" customFormat="1" ht="10.5" customHeight="1">
      <c r="A5" s="799" t="s">
        <v>791</v>
      </c>
      <c r="B5" s="816" t="s">
        <v>792</v>
      </c>
      <c r="C5" s="818" t="s">
        <v>793</v>
      </c>
      <c r="D5" s="819" t="s">
        <v>794</v>
      </c>
      <c r="E5" s="801" t="s">
        <v>795</v>
      </c>
      <c r="F5" s="802"/>
      <c r="G5" s="801" t="s">
        <v>796</v>
      </c>
      <c r="H5" s="820"/>
      <c r="I5" s="607"/>
      <c r="J5" s="610" t="s">
        <v>797</v>
      </c>
      <c r="K5" s="607"/>
      <c r="L5" s="611" t="s">
        <v>798</v>
      </c>
      <c r="M5" s="612"/>
      <c r="N5" s="801" t="s">
        <v>799</v>
      </c>
      <c r="O5" s="802"/>
      <c r="P5" s="801" t="s">
        <v>800</v>
      </c>
      <c r="Q5" s="802"/>
      <c r="R5" s="801" t="s">
        <v>801</v>
      </c>
      <c r="S5" s="802"/>
      <c r="T5" s="801" t="s">
        <v>802</v>
      </c>
      <c r="U5" s="802"/>
      <c r="V5" s="801" t="s">
        <v>803</v>
      </c>
      <c r="W5" s="802"/>
      <c r="X5" s="807" t="s">
        <v>808</v>
      </c>
      <c r="Y5" s="806"/>
    </row>
    <row r="6" spans="1:25" s="609" customFormat="1" ht="18" customHeight="1">
      <c r="A6" s="800"/>
      <c r="B6" s="817"/>
      <c r="C6" s="811"/>
      <c r="D6" s="811"/>
      <c r="E6" s="803"/>
      <c r="F6" s="804"/>
      <c r="G6" s="821"/>
      <c r="H6" s="822"/>
      <c r="I6" s="814" t="s">
        <v>804</v>
      </c>
      <c r="J6" s="815"/>
      <c r="K6" s="614" t="s">
        <v>805</v>
      </c>
      <c r="L6" s="607"/>
      <c r="M6" s="615" t="s">
        <v>462</v>
      </c>
      <c r="N6" s="803"/>
      <c r="O6" s="804"/>
      <c r="P6" s="803"/>
      <c r="Q6" s="804"/>
      <c r="R6" s="803"/>
      <c r="S6" s="804"/>
      <c r="T6" s="803"/>
      <c r="U6" s="804"/>
      <c r="V6" s="803"/>
      <c r="W6" s="804"/>
      <c r="X6" s="808"/>
      <c r="Y6" s="806"/>
    </row>
    <row r="7" spans="1:25" s="609" customFormat="1" ht="18" customHeight="1">
      <c r="A7" s="800" t="s">
        <v>757</v>
      </c>
      <c r="B7" s="616"/>
      <c r="C7" s="823" t="s">
        <v>766</v>
      </c>
      <c r="D7" s="613"/>
      <c r="E7" s="810" t="s">
        <v>466</v>
      </c>
      <c r="F7" s="810" t="s">
        <v>767</v>
      </c>
      <c r="G7" s="810" t="s">
        <v>466</v>
      </c>
      <c r="H7" s="810" t="s">
        <v>767</v>
      </c>
      <c r="I7" s="810" t="s">
        <v>466</v>
      </c>
      <c r="J7" s="810" t="s">
        <v>767</v>
      </c>
      <c r="K7" s="814" t="s">
        <v>768</v>
      </c>
      <c r="L7" s="815"/>
      <c r="M7" s="618" t="s">
        <v>769</v>
      </c>
      <c r="N7" s="810" t="s">
        <v>466</v>
      </c>
      <c r="O7" s="810" t="s">
        <v>767</v>
      </c>
      <c r="P7" s="810" t="s">
        <v>466</v>
      </c>
      <c r="Q7" s="810" t="s">
        <v>767</v>
      </c>
      <c r="R7" s="810" t="s">
        <v>466</v>
      </c>
      <c r="S7" s="810" t="s">
        <v>767</v>
      </c>
      <c r="T7" s="810" t="s">
        <v>466</v>
      </c>
      <c r="U7" s="810" t="s">
        <v>767</v>
      </c>
      <c r="V7" s="810" t="s">
        <v>466</v>
      </c>
      <c r="W7" s="810" t="s">
        <v>767</v>
      </c>
      <c r="X7" s="809"/>
      <c r="Y7" s="806"/>
    </row>
    <row r="8" spans="1:25" s="609" customFormat="1" ht="9.75" customHeight="1">
      <c r="A8" s="800"/>
      <c r="B8" s="616"/>
      <c r="C8" s="823"/>
      <c r="D8" s="613"/>
      <c r="E8" s="811"/>
      <c r="F8" s="811"/>
      <c r="G8" s="811"/>
      <c r="H8" s="811"/>
      <c r="I8" s="811"/>
      <c r="J8" s="811"/>
      <c r="K8" s="617" t="s">
        <v>466</v>
      </c>
      <c r="L8" s="617" t="s">
        <v>767</v>
      </c>
      <c r="M8" s="619" t="s">
        <v>767</v>
      </c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2" t="s">
        <v>464</v>
      </c>
      <c r="Y8" s="620"/>
    </row>
    <row r="9" spans="1:25" s="609" customFormat="1" ht="9.75" customHeight="1" thickBot="1">
      <c r="A9" s="621"/>
      <c r="B9" s="622" t="s">
        <v>467</v>
      </c>
      <c r="C9" s="824"/>
      <c r="D9" s="623" t="s">
        <v>437</v>
      </c>
      <c r="E9" s="624" t="s">
        <v>461</v>
      </c>
      <c r="F9" s="624" t="s">
        <v>770</v>
      </c>
      <c r="G9" s="624" t="s">
        <v>461</v>
      </c>
      <c r="H9" s="624" t="s">
        <v>770</v>
      </c>
      <c r="I9" s="624" t="s">
        <v>461</v>
      </c>
      <c r="J9" s="624" t="s">
        <v>770</v>
      </c>
      <c r="K9" s="625" t="s">
        <v>461</v>
      </c>
      <c r="L9" s="624" t="s">
        <v>770</v>
      </c>
      <c r="M9" s="624" t="s">
        <v>770</v>
      </c>
      <c r="N9" s="624" t="s">
        <v>461</v>
      </c>
      <c r="O9" s="624" t="s">
        <v>770</v>
      </c>
      <c r="P9" s="624" t="s">
        <v>461</v>
      </c>
      <c r="Q9" s="624" t="s">
        <v>770</v>
      </c>
      <c r="R9" s="624" t="s">
        <v>461</v>
      </c>
      <c r="S9" s="624" t="s">
        <v>770</v>
      </c>
      <c r="T9" s="624" t="s">
        <v>461</v>
      </c>
      <c r="U9" s="624" t="s">
        <v>770</v>
      </c>
      <c r="V9" s="624" t="s">
        <v>461</v>
      </c>
      <c r="W9" s="624" t="s">
        <v>770</v>
      </c>
      <c r="X9" s="813"/>
      <c r="Y9" s="626" t="s">
        <v>463</v>
      </c>
    </row>
    <row r="10" spans="1:25" s="600" customFormat="1" ht="9.75" customHeight="1">
      <c r="A10" s="791" t="s">
        <v>758</v>
      </c>
      <c r="B10" s="627" t="s">
        <v>759</v>
      </c>
      <c r="C10" s="628">
        <v>1282029</v>
      </c>
      <c r="D10" s="628">
        <v>1226080</v>
      </c>
      <c r="E10" s="628">
        <v>7325</v>
      </c>
      <c r="F10" s="628">
        <v>1701</v>
      </c>
      <c r="G10" s="628">
        <v>53616</v>
      </c>
      <c r="H10" s="628">
        <v>20340</v>
      </c>
      <c r="I10" s="628">
        <v>50910</v>
      </c>
      <c r="J10" s="628">
        <v>12711</v>
      </c>
      <c r="K10" s="628">
        <v>32505</v>
      </c>
      <c r="L10" s="628">
        <v>12044</v>
      </c>
      <c r="M10" s="628">
        <v>2888</v>
      </c>
      <c r="N10" s="628">
        <v>63739</v>
      </c>
      <c r="O10" s="628">
        <v>29968</v>
      </c>
      <c r="P10" s="628">
        <v>193834</v>
      </c>
      <c r="Q10" s="628">
        <v>63535</v>
      </c>
      <c r="R10" s="628">
        <v>166006</v>
      </c>
      <c r="S10" s="628">
        <v>149383</v>
      </c>
      <c r="T10" s="628">
        <v>3463</v>
      </c>
      <c r="U10" s="628">
        <v>1201</v>
      </c>
      <c r="V10" s="628">
        <v>204016</v>
      </c>
      <c r="W10" s="628">
        <v>146193</v>
      </c>
      <c r="X10" s="628">
        <v>10702</v>
      </c>
      <c r="Y10" s="629">
        <v>55949</v>
      </c>
    </row>
    <row r="11" spans="1:25" s="600" customFormat="1" ht="9.75" customHeight="1">
      <c r="A11" s="792"/>
      <c r="B11" s="627" t="s">
        <v>454</v>
      </c>
      <c r="C11" s="628">
        <v>657351</v>
      </c>
      <c r="D11" s="628">
        <v>645933</v>
      </c>
      <c r="E11" s="628">
        <v>5743</v>
      </c>
      <c r="F11" s="628">
        <v>1260</v>
      </c>
      <c r="G11" s="628">
        <v>32371</v>
      </c>
      <c r="H11" s="628">
        <v>12156</v>
      </c>
      <c r="I11" s="628">
        <v>28207</v>
      </c>
      <c r="J11" s="628">
        <v>6993</v>
      </c>
      <c r="K11" s="628">
        <v>19835</v>
      </c>
      <c r="L11" s="628">
        <v>8022</v>
      </c>
      <c r="M11" s="628">
        <v>1511</v>
      </c>
      <c r="N11" s="628">
        <v>35193</v>
      </c>
      <c r="O11" s="628">
        <v>17651</v>
      </c>
      <c r="P11" s="628">
        <v>96098</v>
      </c>
      <c r="Q11" s="628">
        <v>35485</v>
      </c>
      <c r="R11" s="628">
        <v>88023</v>
      </c>
      <c r="S11" s="628">
        <v>84175</v>
      </c>
      <c r="T11" s="628">
        <v>2727</v>
      </c>
      <c r="U11" s="628">
        <v>920</v>
      </c>
      <c r="V11" s="628">
        <v>90226</v>
      </c>
      <c r="W11" s="628">
        <v>72652</v>
      </c>
      <c r="X11" s="628">
        <v>6685</v>
      </c>
      <c r="Y11" s="629">
        <v>11418</v>
      </c>
    </row>
    <row r="12" spans="1:25" s="600" customFormat="1" ht="9.75" customHeight="1">
      <c r="A12" s="792"/>
      <c r="B12" s="627" t="s">
        <v>760</v>
      </c>
      <c r="C12" s="628">
        <v>624678</v>
      </c>
      <c r="D12" s="628">
        <v>580147</v>
      </c>
      <c r="E12" s="628">
        <v>1582</v>
      </c>
      <c r="F12" s="628">
        <v>441</v>
      </c>
      <c r="G12" s="628">
        <v>21245</v>
      </c>
      <c r="H12" s="628">
        <v>8184</v>
      </c>
      <c r="I12" s="628">
        <v>22703</v>
      </c>
      <c r="J12" s="628">
        <v>5718</v>
      </c>
      <c r="K12" s="628">
        <v>12670</v>
      </c>
      <c r="L12" s="628">
        <v>4022</v>
      </c>
      <c r="M12" s="628">
        <v>1377</v>
      </c>
      <c r="N12" s="628">
        <v>28546</v>
      </c>
      <c r="O12" s="628">
        <v>12317</v>
      </c>
      <c r="P12" s="628">
        <v>97736</v>
      </c>
      <c r="Q12" s="628">
        <v>28050</v>
      </c>
      <c r="R12" s="628">
        <v>77983</v>
      </c>
      <c r="S12" s="628">
        <v>65208</v>
      </c>
      <c r="T12" s="628">
        <v>736</v>
      </c>
      <c r="U12" s="628">
        <v>281</v>
      </c>
      <c r="V12" s="628">
        <v>113790</v>
      </c>
      <c r="W12" s="628">
        <v>73541</v>
      </c>
      <c r="X12" s="628">
        <v>4017</v>
      </c>
      <c r="Y12" s="629">
        <v>44531</v>
      </c>
    </row>
    <row r="13" spans="1:25" s="600" customFormat="1" ht="1.5" customHeight="1">
      <c r="A13" s="630"/>
      <c r="B13" s="631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9"/>
    </row>
    <row r="14" spans="1:25" s="600" customFormat="1" ht="9.75" customHeight="1">
      <c r="A14" s="791" t="s">
        <v>761</v>
      </c>
      <c r="B14" s="627" t="s">
        <v>759</v>
      </c>
      <c r="C14" s="628">
        <v>1317019</v>
      </c>
      <c r="D14" s="628">
        <v>1263597</v>
      </c>
      <c r="E14" s="628">
        <v>10175</v>
      </c>
      <c r="F14" s="628">
        <v>3159</v>
      </c>
      <c r="G14" s="628">
        <v>67771</v>
      </c>
      <c r="H14" s="628">
        <v>30212</v>
      </c>
      <c r="I14" s="628">
        <v>68280</v>
      </c>
      <c r="J14" s="628">
        <v>20118</v>
      </c>
      <c r="K14" s="628">
        <v>38834</v>
      </c>
      <c r="L14" s="628">
        <v>10459</v>
      </c>
      <c r="M14" s="628">
        <v>5144</v>
      </c>
      <c r="N14" s="628">
        <v>68514</v>
      </c>
      <c r="O14" s="628">
        <v>37050</v>
      </c>
      <c r="P14" s="628">
        <v>222252</v>
      </c>
      <c r="Q14" s="628">
        <v>75485</v>
      </c>
      <c r="R14" s="628">
        <v>191363</v>
      </c>
      <c r="S14" s="628">
        <v>109051</v>
      </c>
      <c r="T14" s="628">
        <v>3434</v>
      </c>
      <c r="U14" s="628">
        <v>1212</v>
      </c>
      <c r="V14" s="628">
        <v>199505</v>
      </c>
      <c r="W14" s="628">
        <v>91297</v>
      </c>
      <c r="X14" s="628">
        <v>10282</v>
      </c>
      <c r="Y14" s="629">
        <v>53422</v>
      </c>
    </row>
    <row r="15" spans="1:25" s="600" customFormat="1" ht="9.75" customHeight="1">
      <c r="A15" s="792"/>
      <c r="B15" s="627" t="s">
        <v>454</v>
      </c>
      <c r="C15" s="628">
        <v>673444</v>
      </c>
      <c r="D15" s="628">
        <v>662806</v>
      </c>
      <c r="E15" s="628">
        <v>7865</v>
      </c>
      <c r="F15" s="628">
        <v>2219</v>
      </c>
      <c r="G15" s="628">
        <v>39214</v>
      </c>
      <c r="H15" s="628">
        <v>16749</v>
      </c>
      <c r="I15" s="628">
        <v>36380</v>
      </c>
      <c r="J15" s="628">
        <v>10808</v>
      </c>
      <c r="K15" s="628">
        <v>23560</v>
      </c>
      <c r="L15" s="628">
        <v>6965</v>
      </c>
      <c r="M15" s="628">
        <v>2693</v>
      </c>
      <c r="N15" s="628">
        <v>37828</v>
      </c>
      <c r="O15" s="628">
        <v>21158</v>
      </c>
      <c r="P15" s="628">
        <v>110183</v>
      </c>
      <c r="Q15" s="628">
        <v>42373</v>
      </c>
      <c r="R15" s="628">
        <v>100837</v>
      </c>
      <c r="S15" s="628">
        <v>61438</v>
      </c>
      <c r="T15" s="628">
        <v>2669</v>
      </c>
      <c r="U15" s="628">
        <v>925</v>
      </c>
      <c r="V15" s="628">
        <v>87944</v>
      </c>
      <c r="W15" s="628">
        <v>44626</v>
      </c>
      <c r="X15" s="628">
        <v>6372</v>
      </c>
      <c r="Y15" s="629">
        <v>10638</v>
      </c>
    </row>
    <row r="16" spans="1:25" s="600" customFormat="1" ht="9.75" customHeight="1">
      <c r="A16" s="792"/>
      <c r="B16" s="627" t="s">
        <v>760</v>
      </c>
      <c r="C16" s="628">
        <v>643575</v>
      </c>
      <c r="D16" s="628">
        <v>600791</v>
      </c>
      <c r="E16" s="628">
        <v>2310</v>
      </c>
      <c r="F16" s="628">
        <v>940</v>
      </c>
      <c r="G16" s="628">
        <v>28557</v>
      </c>
      <c r="H16" s="628">
        <v>13463</v>
      </c>
      <c r="I16" s="628">
        <v>31900</v>
      </c>
      <c r="J16" s="628">
        <v>9310</v>
      </c>
      <c r="K16" s="628">
        <v>15274</v>
      </c>
      <c r="L16" s="628">
        <v>3494</v>
      </c>
      <c r="M16" s="628">
        <v>2451</v>
      </c>
      <c r="N16" s="628">
        <v>30686</v>
      </c>
      <c r="O16" s="628">
        <v>15892</v>
      </c>
      <c r="P16" s="628">
        <v>112069</v>
      </c>
      <c r="Q16" s="628">
        <v>33112</v>
      </c>
      <c r="R16" s="628">
        <v>90526</v>
      </c>
      <c r="S16" s="628">
        <v>47613</v>
      </c>
      <c r="T16" s="628">
        <v>765</v>
      </c>
      <c r="U16" s="628">
        <v>287</v>
      </c>
      <c r="V16" s="628">
        <v>111561</v>
      </c>
      <c r="W16" s="628">
        <v>46671</v>
      </c>
      <c r="X16" s="628">
        <v>3910</v>
      </c>
      <c r="Y16" s="629">
        <v>42784</v>
      </c>
    </row>
    <row r="17" spans="1:25" s="600" customFormat="1" ht="1.5" customHeight="1">
      <c r="A17" s="630"/>
      <c r="B17" s="631"/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9"/>
    </row>
    <row r="18" spans="1:25" s="600" customFormat="1" ht="9.75" customHeight="1">
      <c r="A18" s="791" t="s">
        <v>762</v>
      </c>
      <c r="B18" s="627" t="s">
        <v>759</v>
      </c>
      <c r="C18" s="628">
        <v>1343880</v>
      </c>
      <c r="D18" s="628">
        <v>1292864</v>
      </c>
      <c r="E18" s="628">
        <v>13077</v>
      </c>
      <c r="F18" s="628">
        <v>4789</v>
      </c>
      <c r="G18" s="628">
        <v>79433</v>
      </c>
      <c r="H18" s="628">
        <v>43528</v>
      </c>
      <c r="I18" s="628">
        <v>79555</v>
      </c>
      <c r="J18" s="628">
        <v>24636</v>
      </c>
      <c r="K18" s="628">
        <v>42383</v>
      </c>
      <c r="L18" s="628">
        <v>9126</v>
      </c>
      <c r="M18" s="628">
        <v>6357</v>
      </c>
      <c r="N18" s="628">
        <v>70119</v>
      </c>
      <c r="O18" s="628">
        <v>43648</v>
      </c>
      <c r="P18" s="628">
        <v>239667</v>
      </c>
      <c r="Q18" s="628">
        <v>83166</v>
      </c>
      <c r="R18" s="628">
        <v>188166</v>
      </c>
      <c r="S18" s="628">
        <v>87138</v>
      </c>
      <c r="T18" s="628">
        <v>3418</v>
      </c>
      <c r="U18" s="628">
        <v>1201</v>
      </c>
      <c r="V18" s="628">
        <v>195869</v>
      </c>
      <c r="W18" s="628">
        <v>67746</v>
      </c>
      <c r="X18" s="628">
        <v>9788</v>
      </c>
      <c r="Y18" s="629">
        <v>51016</v>
      </c>
    </row>
    <row r="19" spans="1:25" s="600" customFormat="1" ht="9.75" customHeight="1">
      <c r="A19" s="792"/>
      <c r="B19" s="627" t="s">
        <v>454</v>
      </c>
      <c r="C19" s="628">
        <v>685773</v>
      </c>
      <c r="D19" s="628">
        <v>675905</v>
      </c>
      <c r="E19" s="628">
        <v>9929</v>
      </c>
      <c r="F19" s="628">
        <v>3292</v>
      </c>
      <c r="G19" s="628">
        <v>45188</v>
      </c>
      <c r="H19" s="628">
        <v>23174</v>
      </c>
      <c r="I19" s="628">
        <v>41448</v>
      </c>
      <c r="J19" s="628">
        <v>12625</v>
      </c>
      <c r="K19" s="628">
        <v>25456</v>
      </c>
      <c r="L19" s="628">
        <v>6131</v>
      </c>
      <c r="M19" s="628">
        <v>3075</v>
      </c>
      <c r="N19" s="628">
        <v>38587</v>
      </c>
      <c r="O19" s="628">
        <v>24434</v>
      </c>
      <c r="P19" s="628">
        <v>119526</v>
      </c>
      <c r="Q19" s="628">
        <v>46419</v>
      </c>
      <c r="R19" s="628">
        <v>99534</v>
      </c>
      <c r="S19" s="628">
        <v>49410</v>
      </c>
      <c r="T19" s="628">
        <v>2619</v>
      </c>
      <c r="U19" s="628">
        <v>908</v>
      </c>
      <c r="V19" s="628">
        <v>85783</v>
      </c>
      <c r="W19" s="628">
        <v>32365</v>
      </c>
      <c r="X19" s="628">
        <v>6002</v>
      </c>
      <c r="Y19" s="629">
        <v>9868</v>
      </c>
    </row>
    <row r="20" spans="1:25" s="600" customFormat="1" ht="9.75" customHeight="1">
      <c r="A20" s="792"/>
      <c r="B20" s="627" t="s">
        <v>760</v>
      </c>
      <c r="C20" s="628">
        <v>658107</v>
      </c>
      <c r="D20" s="628">
        <v>616959</v>
      </c>
      <c r="E20" s="628">
        <v>3148</v>
      </c>
      <c r="F20" s="628">
        <v>1497</v>
      </c>
      <c r="G20" s="628">
        <v>34245</v>
      </c>
      <c r="H20" s="628">
        <v>20408</v>
      </c>
      <c r="I20" s="628">
        <v>38107</v>
      </c>
      <c r="J20" s="628">
        <v>12011</v>
      </c>
      <c r="K20" s="628">
        <v>16927</v>
      </c>
      <c r="L20" s="628">
        <v>2995</v>
      </c>
      <c r="M20" s="628">
        <v>3282</v>
      </c>
      <c r="N20" s="628">
        <v>31532</v>
      </c>
      <c r="O20" s="628">
        <v>19214</v>
      </c>
      <c r="P20" s="628">
        <v>120141</v>
      </c>
      <c r="Q20" s="628">
        <v>36747</v>
      </c>
      <c r="R20" s="628">
        <v>88632</v>
      </c>
      <c r="S20" s="628">
        <v>37728</v>
      </c>
      <c r="T20" s="628">
        <v>799</v>
      </c>
      <c r="U20" s="628">
        <v>293</v>
      </c>
      <c r="V20" s="628">
        <v>110086</v>
      </c>
      <c r="W20" s="628">
        <v>35381</v>
      </c>
      <c r="X20" s="628">
        <v>3786</v>
      </c>
      <c r="Y20" s="629">
        <v>41148</v>
      </c>
    </row>
    <row r="21" spans="1:25" s="600" customFormat="1" ht="1.5" customHeight="1">
      <c r="A21" s="630"/>
      <c r="B21" s="631"/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9"/>
    </row>
    <row r="22" spans="1:25" s="600" customFormat="1" ht="9.75" customHeight="1">
      <c r="A22" s="791" t="s">
        <v>763</v>
      </c>
      <c r="B22" s="627" t="s">
        <v>759</v>
      </c>
      <c r="C22" s="628">
        <v>1372796</v>
      </c>
      <c r="D22" s="628">
        <v>1323861</v>
      </c>
      <c r="E22" s="628">
        <v>15820</v>
      </c>
      <c r="F22" s="628">
        <v>6323</v>
      </c>
      <c r="G22" s="628">
        <v>91587</v>
      </c>
      <c r="H22" s="628">
        <v>53795</v>
      </c>
      <c r="I22" s="628">
        <v>89319</v>
      </c>
      <c r="J22" s="628">
        <v>25350</v>
      </c>
      <c r="K22" s="628">
        <v>45383</v>
      </c>
      <c r="L22" s="628">
        <v>8066</v>
      </c>
      <c r="M22" s="628">
        <v>6605</v>
      </c>
      <c r="N22" s="628">
        <v>72925</v>
      </c>
      <c r="O22" s="628">
        <v>48472</v>
      </c>
      <c r="P22" s="628">
        <v>254687</v>
      </c>
      <c r="Q22" s="628">
        <v>88289</v>
      </c>
      <c r="R22" s="628">
        <v>177237</v>
      </c>
      <c r="S22" s="628">
        <v>75182</v>
      </c>
      <c r="T22" s="628">
        <v>3355</v>
      </c>
      <c r="U22" s="628">
        <v>1186</v>
      </c>
      <c r="V22" s="628">
        <v>193218</v>
      </c>
      <c r="W22" s="628">
        <v>57749</v>
      </c>
      <c r="X22" s="628">
        <v>9313</v>
      </c>
      <c r="Y22" s="629">
        <v>48935</v>
      </c>
    </row>
    <row r="23" spans="1:25" s="600" customFormat="1" ht="9.75" customHeight="1">
      <c r="A23" s="792"/>
      <c r="B23" s="627" t="s">
        <v>454</v>
      </c>
      <c r="C23" s="628">
        <v>698709</v>
      </c>
      <c r="D23" s="628">
        <v>689501</v>
      </c>
      <c r="E23" s="628">
        <v>11810</v>
      </c>
      <c r="F23" s="628">
        <v>4287</v>
      </c>
      <c r="G23" s="628">
        <v>51422</v>
      </c>
      <c r="H23" s="628">
        <v>27781</v>
      </c>
      <c r="I23" s="628">
        <v>45710</v>
      </c>
      <c r="J23" s="628">
        <v>13155</v>
      </c>
      <c r="K23" s="628">
        <v>27025</v>
      </c>
      <c r="L23" s="628">
        <v>5437</v>
      </c>
      <c r="M23" s="628">
        <v>3019</v>
      </c>
      <c r="N23" s="628">
        <v>40024</v>
      </c>
      <c r="O23" s="628">
        <v>27018</v>
      </c>
      <c r="P23" s="628">
        <v>126975</v>
      </c>
      <c r="Q23" s="628">
        <v>49210</v>
      </c>
      <c r="R23" s="628">
        <v>93941</v>
      </c>
      <c r="S23" s="628">
        <v>42684</v>
      </c>
      <c r="T23" s="628">
        <v>2533</v>
      </c>
      <c r="U23" s="628">
        <v>887</v>
      </c>
      <c r="V23" s="628">
        <v>83964</v>
      </c>
      <c r="W23" s="628">
        <v>26991</v>
      </c>
      <c r="X23" s="628">
        <v>5628</v>
      </c>
      <c r="Y23" s="629">
        <v>9208</v>
      </c>
    </row>
    <row r="24" spans="1:25" s="600" customFormat="1" ht="9.75" customHeight="1">
      <c r="A24" s="792"/>
      <c r="B24" s="627" t="s">
        <v>760</v>
      </c>
      <c r="C24" s="628">
        <v>674087</v>
      </c>
      <c r="D24" s="628">
        <v>634360</v>
      </c>
      <c r="E24" s="628">
        <v>4010</v>
      </c>
      <c r="F24" s="628">
        <v>2036</v>
      </c>
      <c r="G24" s="628">
        <v>40165</v>
      </c>
      <c r="H24" s="628">
        <v>26014</v>
      </c>
      <c r="I24" s="628">
        <v>43609</v>
      </c>
      <c r="J24" s="628">
        <v>12195</v>
      </c>
      <c r="K24" s="628">
        <v>18358</v>
      </c>
      <c r="L24" s="628">
        <v>2629</v>
      </c>
      <c r="M24" s="628">
        <v>3586</v>
      </c>
      <c r="N24" s="628">
        <v>32901</v>
      </c>
      <c r="O24" s="628">
        <v>21454</v>
      </c>
      <c r="P24" s="628">
        <v>127712</v>
      </c>
      <c r="Q24" s="628">
        <v>39079</v>
      </c>
      <c r="R24" s="628">
        <v>83296</v>
      </c>
      <c r="S24" s="628">
        <v>32498</v>
      </c>
      <c r="T24" s="628">
        <v>822</v>
      </c>
      <c r="U24" s="628">
        <v>299</v>
      </c>
      <c r="V24" s="628">
        <v>109254</v>
      </c>
      <c r="W24" s="628">
        <v>30758</v>
      </c>
      <c r="X24" s="628">
        <v>3685</v>
      </c>
      <c r="Y24" s="629">
        <v>39727</v>
      </c>
    </row>
    <row r="25" spans="1:25" s="600" customFormat="1" ht="1.5" customHeight="1">
      <c r="A25" s="630"/>
      <c r="B25" s="631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9"/>
    </row>
    <row r="26" spans="1:25" s="600" customFormat="1" ht="9.75" customHeight="1">
      <c r="A26" s="791" t="s">
        <v>764</v>
      </c>
      <c r="B26" s="632" t="s">
        <v>773</v>
      </c>
      <c r="C26" s="628">
        <v>1406141</v>
      </c>
      <c r="D26" s="628">
        <v>1369738</v>
      </c>
      <c r="E26" s="628">
        <v>22963</v>
      </c>
      <c r="F26" s="628">
        <v>8273</v>
      </c>
      <c r="G26" s="628">
        <v>123484</v>
      </c>
      <c r="H26" s="628">
        <v>56993</v>
      </c>
      <c r="I26" s="628">
        <v>91109</v>
      </c>
      <c r="J26" s="628">
        <v>20267</v>
      </c>
      <c r="K26" s="628">
        <v>82120</v>
      </c>
      <c r="L26" s="628">
        <v>6960</v>
      </c>
      <c r="M26" s="628">
        <v>5615</v>
      </c>
      <c r="N26" s="628">
        <v>104189</v>
      </c>
      <c r="O26" s="628">
        <v>46604</v>
      </c>
      <c r="P26" s="628">
        <v>294164</v>
      </c>
      <c r="Q26" s="628">
        <v>69909</v>
      </c>
      <c r="R26" s="628">
        <v>180981</v>
      </c>
      <c r="S26" s="628">
        <v>32328</v>
      </c>
      <c r="T26" s="628">
        <v>2473</v>
      </c>
      <c r="U26" s="628">
        <v>521</v>
      </c>
      <c r="V26" s="628">
        <v>191341</v>
      </c>
      <c r="W26" s="628">
        <v>21652</v>
      </c>
      <c r="X26" s="628">
        <v>7792</v>
      </c>
      <c r="Y26" s="629">
        <v>36403</v>
      </c>
    </row>
    <row r="27" spans="1:25" s="600" customFormat="1" ht="9.75" customHeight="1">
      <c r="A27" s="792"/>
      <c r="B27" s="632" t="s">
        <v>774</v>
      </c>
      <c r="C27" s="628">
        <v>714437</v>
      </c>
      <c r="D27" s="628">
        <v>708426</v>
      </c>
      <c r="E27" s="628">
        <v>17049</v>
      </c>
      <c r="F27" s="628">
        <v>5296</v>
      </c>
      <c r="G27" s="628">
        <v>68135</v>
      </c>
      <c r="H27" s="628">
        <v>28819</v>
      </c>
      <c r="I27" s="628">
        <v>45656</v>
      </c>
      <c r="J27" s="628">
        <v>10435</v>
      </c>
      <c r="K27" s="628">
        <v>48628</v>
      </c>
      <c r="L27" s="628">
        <v>4252</v>
      </c>
      <c r="M27" s="628">
        <v>2325</v>
      </c>
      <c r="N27" s="628">
        <v>56771</v>
      </c>
      <c r="O27" s="628">
        <v>25639</v>
      </c>
      <c r="P27" s="628">
        <v>146126</v>
      </c>
      <c r="Q27" s="628">
        <v>39369</v>
      </c>
      <c r="R27" s="628">
        <v>95393</v>
      </c>
      <c r="S27" s="628">
        <v>18074</v>
      </c>
      <c r="T27" s="628">
        <v>1812</v>
      </c>
      <c r="U27" s="628">
        <v>412</v>
      </c>
      <c r="V27" s="628">
        <v>81202</v>
      </c>
      <c r="W27" s="628">
        <v>9269</v>
      </c>
      <c r="X27" s="628">
        <v>3764</v>
      </c>
      <c r="Y27" s="629">
        <v>6011</v>
      </c>
    </row>
    <row r="28" spans="1:25" s="600" customFormat="1" ht="9.75" customHeight="1">
      <c r="A28" s="792"/>
      <c r="B28" s="632" t="s">
        <v>775</v>
      </c>
      <c r="C28" s="628">
        <v>691704</v>
      </c>
      <c r="D28" s="628">
        <v>661312</v>
      </c>
      <c r="E28" s="628">
        <v>5914</v>
      </c>
      <c r="F28" s="628">
        <v>2977</v>
      </c>
      <c r="G28" s="628">
        <v>55349</v>
      </c>
      <c r="H28" s="628">
        <v>28174</v>
      </c>
      <c r="I28" s="628">
        <v>45453</v>
      </c>
      <c r="J28" s="628">
        <v>9832</v>
      </c>
      <c r="K28" s="628">
        <v>33492</v>
      </c>
      <c r="L28" s="628">
        <v>2708</v>
      </c>
      <c r="M28" s="628">
        <v>3290</v>
      </c>
      <c r="N28" s="628">
        <v>47418</v>
      </c>
      <c r="O28" s="628">
        <v>20965</v>
      </c>
      <c r="P28" s="628">
        <v>148038</v>
      </c>
      <c r="Q28" s="628">
        <v>30540</v>
      </c>
      <c r="R28" s="628">
        <v>85588</v>
      </c>
      <c r="S28" s="628">
        <v>14254</v>
      </c>
      <c r="T28" s="628">
        <v>661</v>
      </c>
      <c r="U28" s="628">
        <v>109</v>
      </c>
      <c r="V28" s="628">
        <v>110139</v>
      </c>
      <c r="W28" s="628">
        <v>12383</v>
      </c>
      <c r="X28" s="628">
        <v>4028</v>
      </c>
      <c r="Y28" s="629">
        <v>30392</v>
      </c>
    </row>
    <row r="29" spans="1:25" s="600" customFormat="1" ht="1.5" customHeight="1">
      <c r="A29" s="630"/>
      <c r="B29" s="631"/>
      <c r="C29" s="628"/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9"/>
    </row>
    <row r="30" spans="1:25" s="600" customFormat="1" ht="9.75" customHeight="1">
      <c r="A30" s="791" t="s">
        <v>820</v>
      </c>
      <c r="B30" s="632" t="s">
        <v>773</v>
      </c>
      <c r="C30" s="628">
        <v>1439632</v>
      </c>
      <c r="D30" s="628">
        <v>1404748</v>
      </c>
      <c r="E30" s="628">
        <v>25366</v>
      </c>
      <c r="F30" s="628">
        <v>9434</v>
      </c>
      <c r="G30" s="628">
        <v>133721</v>
      </c>
      <c r="H30" s="628">
        <v>63123</v>
      </c>
      <c r="I30" s="628">
        <v>95274</v>
      </c>
      <c r="J30" s="628">
        <v>19856</v>
      </c>
      <c r="K30" s="628">
        <v>81571</v>
      </c>
      <c r="L30" s="628">
        <v>6376</v>
      </c>
      <c r="M30" s="628">
        <v>5617</v>
      </c>
      <c r="N30" s="628">
        <v>105999</v>
      </c>
      <c r="O30" s="628">
        <v>48745</v>
      </c>
      <c r="P30" s="628">
        <v>298846</v>
      </c>
      <c r="Q30" s="628">
        <v>71301</v>
      </c>
      <c r="R30" s="628">
        <v>185655</v>
      </c>
      <c r="S30" s="628">
        <v>32875</v>
      </c>
      <c r="T30" s="628">
        <v>2436</v>
      </c>
      <c r="U30" s="628">
        <v>512</v>
      </c>
      <c r="V30" s="628">
        <v>188951</v>
      </c>
      <c r="W30" s="628">
        <v>21464</v>
      </c>
      <c r="X30" s="628">
        <v>7626</v>
      </c>
      <c r="Y30" s="629">
        <v>34884</v>
      </c>
    </row>
    <row r="31" spans="1:25" s="600" customFormat="1" ht="9.75" customHeight="1">
      <c r="A31" s="792"/>
      <c r="B31" s="632" t="s">
        <v>774</v>
      </c>
      <c r="C31" s="628">
        <v>729829</v>
      </c>
      <c r="D31" s="628">
        <v>724290</v>
      </c>
      <c r="E31" s="628">
        <v>18671</v>
      </c>
      <c r="F31" s="628">
        <v>6009</v>
      </c>
      <c r="G31" s="628">
        <v>72614</v>
      </c>
      <c r="H31" s="628">
        <v>32248</v>
      </c>
      <c r="I31" s="628">
        <v>47326</v>
      </c>
      <c r="J31" s="628">
        <v>10507</v>
      </c>
      <c r="K31" s="628">
        <v>48201</v>
      </c>
      <c r="L31" s="628">
        <v>3931</v>
      </c>
      <c r="M31" s="628">
        <v>2224</v>
      </c>
      <c r="N31" s="628">
        <v>57515</v>
      </c>
      <c r="O31" s="628">
        <v>26818</v>
      </c>
      <c r="P31" s="628">
        <v>148262</v>
      </c>
      <c r="Q31" s="628">
        <v>40289</v>
      </c>
      <c r="R31" s="628">
        <v>97190</v>
      </c>
      <c r="S31" s="628">
        <v>18280</v>
      </c>
      <c r="T31" s="628">
        <v>1775</v>
      </c>
      <c r="U31" s="628">
        <v>398</v>
      </c>
      <c r="V31" s="628">
        <v>79378</v>
      </c>
      <c r="W31" s="628">
        <v>9067</v>
      </c>
      <c r="X31" s="628">
        <v>3587</v>
      </c>
      <c r="Y31" s="629">
        <v>5539</v>
      </c>
    </row>
    <row r="32" spans="1:25" s="600" customFormat="1" ht="9.75" customHeight="1">
      <c r="A32" s="792"/>
      <c r="B32" s="632" t="s">
        <v>775</v>
      </c>
      <c r="C32" s="628">
        <v>709803</v>
      </c>
      <c r="D32" s="628">
        <v>680458</v>
      </c>
      <c r="E32" s="628">
        <v>6695</v>
      </c>
      <c r="F32" s="628">
        <v>3425</v>
      </c>
      <c r="G32" s="628">
        <v>61107</v>
      </c>
      <c r="H32" s="628">
        <v>30875</v>
      </c>
      <c r="I32" s="628">
        <v>47948</v>
      </c>
      <c r="J32" s="628">
        <v>9349</v>
      </c>
      <c r="K32" s="628">
        <v>33370</v>
      </c>
      <c r="L32" s="628">
        <v>2445</v>
      </c>
      <c r="M32" s="628">
        <v>3393</v>
      </c>
      <c r="N32" s="628">
        <v>48484</v>
      </c>
      <c r="O32" s="628">
        <v>21927</v>
      </c>
      <c r="P32" s="628">
        <v>150584</v>
      </c>
      <c r="Q32" s="628">
        <v>31012</v>
      </c>
      <c r="R32" s="628">
        <v>88465</v>
      </c>
      <c r="S32" s="628">
        <v>14595</v>
      </c>
      <c r="T32" s="628">
        <v>661</v>
      </c>
      <c r="U32" s="628">
        <v>114</v>
      </c>
      <c r="V32" s="628">
        <v>109573</v>
      </c>
      <c r="W32" s="628">
        <v>12397</v>
      </c>
      <c r="X32" s="628">
        <v>4039</v>
      </c>
      <c r="Y32" s="629">
        <v>29345</v>
      </c>
    </row>
    <row r="33" spans="1:25" s="600" customFormat="1" ht="1.5" customHeight="1">
      <c r="A33" s="654"/>
      <c r="B33" s="632"/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9"/>
    </row>
    <row r="34" spans="1:30" s="713" customFormat="1" ht="9.75" customHeight="1">
      <c r="A34" s="791" t="s">
        <v>821</v>
      </c>
      <c r="B34" s="710" t="s">
        <v>759</v>
      </c>
      <c r="C34" s="711">
        <f>C38+C42+C46+C50+C54+C58+C62+C66+C70+C74+C78</f>
        <v>1473406</v>
      </c>
      <c r="D34" s="711">
        <f>SUM(E34:X34)</f>
        <v>1440079</v>
      </c>
      <c r="E34" s="711">
        <f aca="true" t="shared" si="0" ref="E34:J34">E38+E42+E46+E50+E54+E58+E62+E66+E70+E74+E78</f>
        <v>29111</v>
      </c>
      <c r="F34" s="711">
        <f t="shared" si="0"/>
        <v>11211</v>
      </c>
      <c r="G34" s="711">
        <f t="shared" si="0"/>
        <v>150889</v>
      </c>
      <c r="H34" s="711">
        <f t="shared" si="0"/>
        <v>66748</v>
      </c>
      <c r="I34" s="711">
        <f t="shared" si="0"/>
        <v>100414</v>
      </c>
      <c r="J34" s="711">
        <f t="shared" si="0"/>
        <v>17558</v>
      </c>
      <c r="K34" s="711">
        <f>K42+K46+K50+K54+K58+K62+K66+K70+K74+K78</f>
        <v>80271</v>
      </c>
      <c r="L34" s="711">
        <f aca="true" t="shared" si="1" ref="L34:S34">L38+L42+L46+L50+L54+L58+L62+L66+L70+L74+L78</f>
        <v>5750</v>
      </c>
      <c r="M34" s="711">
        <f t="shared" si="1"/>
        <v>5449</v>
      </c>
      <c r="N34" s="711">
        <f t="shared" si="1"/>
        <v>111819</v>
      </c>
      <c r="O34" s="711">
        <f t="shared" si="1"/>
        <v>56415</v>
      </c>
      <c r="P34" s="711">
        <f t="shared" si="1"/>
        <v>301746</v>
      </c>
      <c r="Q34" s="711">
        <f t="shared" si="1"/>
        <v>70511</v>
      </c>
      <c r="R34" s="711">
        <f t="shared" si="1"/>
        <v>181771</v>
      </c>
      <c r="S34" s="711">
        <f t="shared" si="1"/>
        <v>33412</v>
      </c>
      <c r="T34" s="711">
        <f>T58+T62+T66+T70+T74+T78</f>
        <v>2386</v>
      </c>
      <c r="U34" s="711">
        <f>U58+U62+U66+U70+U74+U78</f>
        <v>495</v>
      </c>
      <c r="V34" s="711">
        <f>V38+V42+V46+V50+V54+V58+V62+V66+V70+V74+V78</f>
        <v>186131</v>
      </c>
      <c r="W34" s="711">
        <f>W38+W42+W46+W50+W54+W58+W62+W66+W70+W74+W78</f>
        <v>20643</v>
      </c>
      <c r="X34" s="711">
        <f>X38+X42+X46+X50+X54+X58+X62+X66+X70+X74+X78</f>
        <v>7349</v>
      </c>
      <c r="Y34" s="712">
        <f>Y38+Y42+Y46+Y50+Y54+Y58+Y62+Y66+Y70+Y74+Y78</f>
        <v>33327</v>
      </c>
      <c r="AA34" s="714"/>
      <c r="AB34" s="714"/>
      <c r="AC34" s="714"/>
      <c r="AD34" s="714"/>
    </row>
    <row r="35" spans="1:25" s="600" customFormat="1" ht="9.75" customHeight="1">
      <c r="A35" s="792"/>
      <c r="B35" s="646" t="s">
        <v>454</v>
      </c>
      <c r="C35" s="589">
        <f>D35+Y35</f>
        <v>745483</v>
      </c>
      <c r="D35" s="634">
        <f>SUM(E35:X35)</f>
        <v>740327</v>
      </c>
      <c r="E35" s="589">
        <f>E39+E43+E47+E51+E55+E59+E63+E67+E71+E75+E79</f>
        <v>21109</v>
      </c>
      <c r="F35" s="589">
        <f aca="true" t="shared" si="2" ref="F35:Y35">F39+F43+F47+F51+F55+F59+F63+F67+F71+F75+F79</f>
        <v>6937</v>
      </c>
      <c r="G35" s="589">
        <f t="shared" si="2"/>
        <v>79978</v>
      </c>
      <c r="H35" s="589">
        <f t="shared" si="2"/>
        <v>34854</v>
      </c>
      <c r="I35" s="589">
        <f t="shared" si="2"/>
        <v>49521</v>
      </c>
      <c r="J35" s="589">
        <f t="shared" si="2"/>
        <v>9351</v>
      </c>
      <c r="K35" s="589">
        <f t="shared" si="2"/>
        <v>47301</v>
      </c>
      <c r="L35" s="589">
        <f t="shared" si="2"/>
        <v>3626</v>
      </c>
      <c r="M35" s="589">
        <f t="shared" si="2"/>
        <v>1899</v>
      </c>
      <c r="N35" s="589">
        <f t="shared" si="2"/>
        <v>60313</v>
      </c>
      <c r="O35" s="589">
        <f t="shared" si="2"/>
        <v>30844</v>
      </c>
      <c r="P35" s="589">
        <f t="shared" si="2"/>
        <v>149845</v>
      </c>
      <c r="Q35" s="589">
        <f t="shared" si="2"/>
        <v>40458</v>
      </c>
      <c r="R35" s="589">
        <f t="shared" si="2"/>
        <v>94650</v>
      </c>
      <c r="S35" s="589">
        <f t="shared" si="2"/>
        <v>18482</v>
      </c>
      <c r="T35" s="589">
        <f t="shared" si="2"/>
        <v>1724</v>
      </c>
      <c r="U35" s="589">
        <f t="shared" si="2"/>
        <v>378</v>
      </c>
      <c r="V35" s="589">
        <f t="shared" si="2"/>
        <v>77254</v>
      </c>
      <c r="W35" s="589">
        <f t="shared" si="2"/>
        <v>8437</v>
      </c>
      <c r="X35" s="589">
        <f t="shared" si="2"/>
        <v>3366</v>
      </c>
      <c r="Y35" s="589">
        <f t="shared" si="2"/>
        <v>5156</v>
      </c>
    </row>
    <row r="36" spans="1:25" s="600" customFormat="1" ht="9.75" customHeight="1">
      <c r="A36" s="792"/>
      <c r="B36" s="646" t="s">
        <v>760</v>
      </c>
      <c r="C36" s="589">
        <f>D36+Y36</f>
        <v>727923</v>
      </c>
      <c r="D36" s="634">
        <f aca="true" t="shared" si="3" ref="D36:D80">SUM(E36:X36)</f>
        <v>699752</v>
      </c>
      <c r="E36" s="589">
        <f>E40+E44+E48+E52+E56+E60+E64+E68+E72+E76+E80</f>
        <v>8002</v>
      </c>
      <c r="F36" s="589">
        <f aca="true" t="shared" si="4" ref="F36:Y36">F40+F44+F48+F52+F56+F60+F64+F68+F72+F76+F80</f>
        <v>4274</v>
      </c>
      <c r="G36" s="589">
        <f t="shared" si="4"/>
        <v>70910</v>
      </c>
      <c r="H36" s="589">
        <f t="shared" si="4"/>
        <v>31894</v>
      </c>
      <c r="I36" s="589">
        <f t="shared" si="4"/>
        <v>50893</v>
      </c>
      <c r="J36" s="589">
        <f t="shared" si="4"/>
        <v>8207</v>
      </c>
      <c r="K36" s="589">
        <f t="shared" si="4"/>
        <v>32970</v>
      </c>
      <c r="L36" s="589">
        <f t="shared" si="4"/>
        <v>2124</v>
      </c>
      <c r="M36" s="589">
        <f t="shared" si="4"/>
        <v>3550</v>
      </c>
      <c r="N36" s="589">
        <f t="shared" si="4"/>
        <v>51506</v>
      </c>
      <c r="O36" s="589">
        <f t="shared" si="4"/>
        <v>25571</v>
      </c>
      <c r="P36" s="589">
        <f t="shared" si="4"/>
        <v>151901</v>
      </c>
      <c r="Q36" s="589">
        <f t="shared" si="4"/>
        <v>30053</v>
      </c>
      <c r="R36" s="589">
        <f t="shared" si="4"/>
        <v>87121</v>
      </c>
      <c r="S36" s="589">
        <f t="shared" si="4"/>
        <v>14930</v>
      </c>
      <c r="T36" s="589">
        <f t="shared" si="4"/>
        <v>662</v>
      </c>
      <c r="U36" s="589">
        <f t="shared" si="4"/>
        <v>117</v>
      </c>
      <c r="V36" s="589">
        <f t="shared" si="4"/>
        <v>108877</v>
      </c>
      <c r="W36" s="589">
        <f t="shared" si="4"/>
        <v>12206</v>
      </c>
      <c r="X36" s="589">
        <f t="shared" si="4"/>
        <v>3984</v>
      </c>
      <c r="Y36" s="589">
        <f t="shared" si="4"/>
        <v>28171</v>
      </c>
    </row>
    <row r="37" spans="1:25" s="600" customFormat="1" ht="1.5" customHeight="1">
      <c r="A37" s="630"/>
      <c r="B37" s="647"/>
      <c r="C37" s="589"/>
      <c r="D37" s="634"/>
      <c r="E37" s="589"/>
      <c r="F37" s="589"/>
      <c r="G37" s="589"/>
      <c r="H37" s="589"/>
      <c r="I37" s="589"/>
      <c r="J37" s="589"/>
      <c r="K37" s="589"/>
      <c r="L37" s="589"/>
      <c r="M37" s="589"/>
      <c r="N37" s="634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629"/>
    </row>
    <row r="38" spans="1:25" s="600" customFormat="1" ht="9.75" customHeight="1">
      <c r="A38" s="630"/>
      <c r="B38" s="646" t="s">
        <v>759</v>
      </c>
      <c r="C38" s="589">
        <f>C39+C40</f>
        <v>138861</v>
      </c>
      <c r="D38" s="634">
        <f t="shared" si="3"/>
        <v>138848</v>
      </c>
      <c r="E38" s="678">
        <f>E39+E40</f>
        <v>0</v>
      </c>
      <c r="F38" s="709">
        <f>F39+F40</f>
        <v>0</v>
      </c>
      <c r="G38" s="708">
        <v>1</v>
      </c>
      <c r="H38" s="589">
        <f aca="true" t="shared" si="5" ref="H38:Y38">H39+H40</f>
        <v>15650</v>
      </c>
      <c r="I38" s="677">
        <f>I39</f>
        <v>0</v>
      </c>
      <c r="J38" s="589">
        <f t="shared" si="5"/>
        <v>1574</v>
      </c>
      <c r="K38" s="677">
        <f t="shared" si="5"/>
        <v>0</v>
      </c>
      <c r="L38" s="589">
        <f t="shared" si="5"/>
        <v>76</v>
      </c>
      <c r="M38" s="589">
        <f t="shared" si="5"/>
        <v>4054</v>
      </c>
      <c r="N38" s="589">
        <f t="shared" si="5"/>
        <v>9060</v>
      </c>
      <c r="O38" s="589">
        <f t="shared" si="5"/>
        <v>41003</v>
      </c>
      <c r="P38" s="589">
        <f t="shared" si="5"/>
        <v>8243</v>
      </c>
      <c r="Q38" s="589">
        <f t="shared" si="5"/>
        <v>39909</v>
      </c>
      <c r="R38" s="589">
        <f t="shared" si="5"/>
        <v>6390</v>
      </c>
      <c r="S38" s="589">
        <f t="shared" si="5"/>
        <v>12489</v>
      </c>
      <c r="T38" s="708">
        <f t="shared" si="5"/>
        <v>0</v>
      </c>
      <c r="U38" s="708">
        <f t="shared" si="5"/>
        <v>0</v>
      </c>
      <c r="V38" s="589">
        <f t="shared" si="5"/>
        <v>94</v>
      </c>
      <c r="W38" s="589">
        <f t="shared" si="5"/>
        <v>303</v>
      </c>
      <c r="X38" s="589">
        <f>X40</f>
        <v>2</v>
      </c>
      <c r="Y38" s="633">
        <f t="shared" si="5"/>
        <v>13</v>
      </c>
    </row>
    <row r="39" spans="1:25" s="600" customFormat="1" ht="9.75" customHeight="1">
      <c r="A39" s="636" t="s">
        <v>777</v>
      </c>
      <c r="B39" s="646" t="s">
        <v>454</v>
      </c>
      <c r="C39" s="589">
        <f>D39+Y39</f>
        <v>72362</v>
      </c>
      <c r="D39" s="634">
        <f t="shared" si="3"/>
        <v>72355</v>
      </c>
      <c r="E39" s="678">
        <v>0</v>
      </c>
      <c r="F39" s="709">
        <v>0</v>
      </c>
      <c r="G39" s="709">
        <v>0</v>
      </c>
      <c r="H39" s="589">
        <v>7840</v>
      </c>
      <c r="I39" s="677">
        <v>0</v>
      </c>
      <c r="J39" s="589">
        <v>839</v>
      </c>
      <c r="K39" s="678">
        <v>0</v>
      </c>
      <c r="L39" s="589">
        <v>23</v>
      </c>
      <c r="M39" s="589">
        <v>1098</v>
      </c>
      <c r="N39" s="589">
        <v>4831</v>
      </c>
      <c r="O39" s="634">
        <v>21464</v>
      </c>
      <c r="P39" s="634">
        <v>4320</v>
      </c>
      <c r="Q39" s="634">
        <v>21858</v>
      </c>
      <c r="R39" s="589">
        <v>3365</v>
      </c>
      <c r="S39" s="589">
        <v>6486</v>
      </c>
      <c r="T39" s="678">
        <v>0</v>
      </c>
      <c r="U39" s="678">
        <v>0</v>
      </c>
      <c r="V39" s="589">
        <v>64</v>
      </c>
      <c r="W39" s="589">
        <v>166</v>
      </c>
      <c r="X39" s="635">
        <v>1</v>
      </c>
      <c r="Y39" s="629">
        <v>7</v>
      </c>
    </row>
    <row r="40" spans="1:25" s="600" customFormat="1" ht="9.75" customHeight="1">
      <c r="A40" s="630"/>
      <c r="B40" s="646" t="s">
        <v>778</v>
      </c>
      <c r="C40" s="589">
        <f>D40+Y40</f>
        <v>66499</v>
      </c>
      <c r="D40" s="634">
        <f t="shared" si="3"/>
        <v>66493</v>
      </c>
      <c r="E40" s="678">
        <v>0</v>
      </c>
      <c r="F40" s="709">
        <v>0</v>
      </c>
      <c r="G40" s="708">
        <v>0</v>
      </c>
      <c r="H40" s="589">
        <v>7810</v>
      </c>
      <c r="I40" s="678">
        <v>0</v>
      </c>
      <c r="J40" s="589">
        <v>735</v>
      </c>
      <c r="K40" s="678">
        <v>0</v>
      </c>
      <c r="L40" s="589">
        <v>53</v>
      </c>
      <c r="M40" s="589">
        <v>2956</v>
      </c>
      <c r="N40" s="589">
        <v>4229</v>
      </c>
      <c r="O40" s="634">
        <v>19539</v>
      </c>
      <c r="P40" s="634">
        <v>3923</v>
      </c>
      <c r="Q40" s="634">
        <v>18051</v>
      </c>
      <c r="R40" s="589">
        <v>3025</v>
      </c>
      <c r="S40" s="589">
        <v>6003</v>
      </c>
      <c r="T40" s="678">
        <v>0</v>
      </c>
      <c r="U40" s="678">
        <v>0</v>
      </c>
      <c r="V40" s="589">
        <v>30</v>
      </c>
      <c r="W40" s="589">
        <v>137</v>
      </c>
      <c r="X40" s="589">
        <v>2</v>
      </c>
      <c r="Y40" s="629">
        <v>6</v>
      </c>
    </row>
    <row r="41" spans="1:25" s="600" customFormat="1" ht="1.5" customHeight="1">
      <c r="A41" s="630"/>
      <c r="B41" s="647"/>
      <c r="C41" s="589"/>
      <c r="D41" s="634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629"/>
    </row>
    <row r="42" spans="1:25" s="600" customFormat="1" ht="9.75" customHeight="1">
      <c r="A42" s="630"/>
      <c r="B42" s="646" t="s">
        <v>779</v>
      </c>
      <c r="C42" s="589">
        <f>C43+C44</f>
        <v>154811</v>
      </c>
      <c r="D42" s="634">
        <f t="shared" si="3"/>
        <v>154773</v>
      </c>
      <c r="E42" s="589">
        <f>E43+E44</f>
        <v>591</v>
      </c>
      <c r="F42" s="589">
        <f aca="true" t="shared" si="6" ref="F42:Y42">F43+F44</f>
        <v>2928</v>
      </c>
      <c r="G42" s="589">
        <f t="shared" si="6"/>
        <v>20666</v>
      </c>
      <c r="H42" s="589">
        <f t="shared" si="6"/>
        <v>37522</v>
      </c>
      <c r="I42" s="589">
        <f t="shared" si="6"/>
        <v>11473</v>
      </c>
      <c r="J42" s="589">
        <f t="shared" si="6"/>
        <v>7433</v>
      </c>
      <c r="K42" s="589">
        <f t="shared" si="6"/>
        <v>6461</v>
      </c>
      <c r="L42" s="589">
        <f t="shared" si="6"/>
        <v>1095</v>
      </c>
      <c r="M42" s="589">
        <f t="shared" si="6"/>
        <v>1134</v>
      </c>
      <c r="N42" s="589">
        <f t="shared" si="6"/>
        <v>9626</v>
      </c>
      <c r="O42" s="589">
        <f t="shared" si="6"/>
        <v>2564</v>
      </c>
      <c r="P42" s="589">
        <f t="shared" si="6"/>
        <v>36835</v>
      </c>
      <c r="Q42" s="589">
        <f t="shared" si="6"/>
        <v>8625</v>
      </c>
      <c r="R42" s="589">
        <f t="shared" si="6"/>
        <v>6195</v>
      </c>
      <c r="S42" s="589">
        <f t="shared" si="6"/>
        <v>1080</v>
      </c>
      <c r="T42" s="677">
        <f t="shared" si="6"/>
        <v>0</v>
      </c>
      <c r="U42" s="677">
        <f t="shared" si="6"/>
        <v>0</v>
      </c>
      <c r="V42" s="589">
        <f t="shared" si="6"/>
        <v>189</v>
      </c>
      <c r="W42" s="589">
        <f t="shared" si="6"/>
        <v>350</v>
      </c>
      <c r="X42" s="589">
        <f t="shared" si="6"/>
        <v>6</v>
      </c>
      <c r="Y42" s="633">
        <f t="shared" si="6"/>
        <v>38</v>
      </c>
    </row>
    <row r="43" spans="1:25" s="600" customFormat="1" ht="9.75" customHeight="1">
      <c r="A43" s="636" t="s">
        <v>780</v>
      </c>
      <c r="B43" s="646" t="s">
        <v>454</v>
      </c>
      <c r="C43" s="589">
        <f>D43+Y43</f>
        <v>79338</v>
      </c>
      <c r="D43" s="634">
        <f t="shared" si="3"/>
        <v>79322</v>
      </c>
      <c r="E43" s="589">
        <v>390</v>
      </c>
      <c r="F43" s="589">
        <v>1849</v>
      </c>
      <c r="G43" s="589">
        <v>8613</v>
      </c>
      <c r="H43" s="589">
        <v>19584</v>
      </c>
      <c r="I43" s="589">
        <v>4709</v>
      </c>
      <c r="J43" s="589">
        <v>4082</v>
      </c>
      <c r="K43" s="589">
        <v>2654</v>
      </c>
      <c r="L43" s="589">
        <v>599</v>
      </c>
      <c r="M43" s="589">
        <v>607</v>
      </c>
      <c r="N43" s="589">
        <v>5165</v>
      </c>
      <c r="O43" s="589">
        <v>1487</v>
      </c>
      <c r="P43" s="589">
        <v>19868</v>
      </c>
      <c r="Q43" s="589">
        <v>5064</v>
      </c>
      <c r="R43" s="589">
        <v>3751</v>
      </c>
      <c r="S43" s="589">
        <v>625</v>
      </c>
      <c r="T43" s="678">
        <v>0</v>
      </c>
      <c r="U43" s="678">
        <v>0</v>
      </c>
      <c r="V43" s="589">
        <v>76</v>
      </c>
      <c r="W43" s="589">
        <v>196</v>
      </c>
      <c r="X43" s="589">
        <v>3</v>
      </c>
      <c r="Y43" s="629">
        <v>16</v>
      </c>
    </row>
    <row r="44" spans="1:25" s="600" customFormat="1" ht="9.75" customHeight="1">
      <c r="A44" s="630"/>
      <c r="B44" s="646" t="s">
        <v>778</v>
      </c>
      <c r="C44" s="589">
        <f>D44+Y44</f>
        <v>75473</v>
      </c>
      <c r="D44" s="634">
        <f t="shared" si="3"/>
        <v>75451</v>
      </c>
      <c r="E44" s="589">
        <v>201</v>
      </c>
      <c r="F44" s="589">
        <v>1079</v>
      </c>
      <c r="G44" s="589">
        <v>12053</v>
      </c>
      <c r="H44" s="589">
        <v>17938</v>
      </c>
      <c r="I44" s="589">
        <v>6764</v>
      </c>
      <c r="J44" s="589">
        <v>3351</v>
      </c>
      <c r="K44" s="589">
        <v>3807</v>
      </c>
      <c r="L44" s="589">
        <v>496</v>
      </c>
      <c r="M44" s="589">
        <v>527</v>
      </c>
      <c r="N44" s="589">
        <v>4461</v>
      </c>
      <c r="O44" s="589">
        <v>1077</v>
      </c>
      <c r="P44" s="589">
        <v>16967</v>
      </c>
      <c r="Q44" s="589">
        <v>3561</v>
      </c>
      <c r="R44" s="589">
        <v>2444</v>
      </c>
      <c r="S44" s="589">
        <v>455</v>
      </c>
      <c r="T44" s="678">
        <v>0</v>
      </c>
      <c r="U44" s="678">
        <v>0</v>
      </c>
      <c r="V44" s="589">
        <v>113</v>
      </c>
      <c r="W44" s="589">
        <v>154</v>
      </c>
      <c r="X44" s="589">
        <v>3</v>
      </c>
      <c r="Y44" s="629">
        <v>22</v>
      </c>
    </row>
    <row r="45" spans="1:25" s="600" customFormat="1" ht="1.5" customHeight="1">
      <c r="A45" s="630"/>
      <c r="B45" s="648"/>
      <c r="C45" s="589"/>
      <c r="D45" s="634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629"/>
    </row>
    <row r="46" spans="1:25" s="600" customFormat="1" ht="9.75" customHeight="1">
      <c r="A46" s="630"/>
      <c r="B46" s="646" t="s">
        <v>779</v>
      </c>
      <c r="C46" s="589">
        <f>C47+C48</f>
        <v>164347</v>
      </c>
      <c r="D46" s="634">
        <f t="shared" si="3"/>
        <v>164274</v>
      </c>
      <c r="E46" s="589">
        <f>E47+E48</f>
        <v>6010</v>
      </c>
      <c r="F46" s="589">
        <f aca="true" t="shared" si="7" ref="F46:Y46">F47+F48</f>
        <v>3175</v>
      </c>
      <c r="G46" s="589">
        <f t="shared" si="7"/>
        <v>35255</v>
      </c>
      <c r="H46" s="589">
        <f t="shared" si="7"/>
        <v>6396</v>
      </c>
      <c r="I46" s="589">
        <f t="shared" si="7"/>
        <v>25217</v>
      </c>
      <c r="J46" s="589">
        <f t="shared" si="7"/>
        <v>3553</v>
      </c>
      <c r="K46" s="589">
        <f t="shared" si="7"/>
        <v>10745</v>
      </c>
      <c r="L46" s="589">
        <f t="shared" si="7"/>
        <v>1423</v>
      </c>
      <c r="M46" s="589">
        <f t="shared" si="7"/>
        <v>79</v>
      </c>
      <c r="N46" s="589">
        <f t="shared" si="7"/>
        <v>8648</v>
      </c>
      <c r="O46" s="589">
        <f t="shared" si="7"/>
        <v>1875</v>
      </c>
      <c r="P46" s="589">
        <f t="shared" si="7"/>
        <v>43017</v>
      </c>
      <c r="Q46" s="589">
        <f t="shared" si="7"/>
        <v>4884</v>
      </c>
      <c r="R46" s="589">
        <f t="shared" si="7"/>
        <v>10692</v>
      </c>
      <c r="S46" s="589">
        <f t="shared" si="7"/>
        <v>1800</v>
      </c>
      <c r="T46" s="677">
        <f t="shared" si="7"/>
        <v>0</v>
      </c>
      <c r="U46" s="677">
        <f t="shared" si="7"/>
        <v>0</v>
      </c>
      <c r="V46" s="589">
        <f t="shared" si="7"/>
        <v>602</v>
      </c>
      <c r="W46" s="589">
        <f t="shared" si="7"/>
        <v>883</v>
      </c>
      <c r="X46" s="589">
        <f t="shared" si="7"/>
        <v>20</v>
      </c>
      <c r="Y46" s="633">
        <f t="shared" si="7"/>
        <v>73</v>
      </c>
    </row>
    <row r="47" spans="1:25" s="600" customFormat="1" ht="9.75" customHeight="1">
      <c r="A47" s="636" t="s">
        <v>781</v>
      </c>
      <c r="B47" s="646" t="s">
        <v>454</v>
      </c>
      <c r="C47" s="589">
        <f>D47+Y47</f>
        <v>82345</v>
      </c>
      <c r="D47" s="634">
        <f t="shared" si="3"/>
        <v>82311</v>
      </c>
      <c r="E47" s="589">
        <v>4000</v>
      </c>
      <c r="F47" s="589">
        <v>1793</v>
      </c>
      <c r="G47" s="589">
        <v>16322</v>
      </c>
      <c r="H47" s="589">
        <v>3678</v>
      </c>
      <c r="I47" s="589">
        <v>10275</v>
      </c>
      <c r="J47" s="589">
        <v>1843</v>
      </c>
      <c r="K47" s="589">
        <v>5205</v>
      </c>
      <c r="L47" s="589">
        <v>855</v>
      </c>
      <c r="M47" s="589">
        <v>58</v>
      </c>
      <c r="N47" s="589">
        <v>4396</v>
      </c>
      <c r="O47" s="589">
        <v>1174</v>
      </c>
      <c r="P47" s="589">
        <v>21379</v>
      </c>
      <c r="Q47" s="589">
        <v>3212</v>
      </c>
      <c r="R47" s="589">
        <v>6407</v>
      </c>
      <c r="S47" s="589">
        <v>1098</v>
      </c>
      <c r="T47" s="678">
        <v>0</v>
      </c>
      <c r="U47" s="678">
        <v>0</v>
      </c>
      <c r="V47" s="589">
        <v>198</v>
      </c>
      <c r="W47" s="589">
        <v>408</v>
      </c>
      <c r="X47" s="589">
        <v>10</v>
      </c>
      <c r="Y47" s="629">
        <v>34</v>
      </c>
    </row>
    <row r="48" spans="1:25" s="600" customFormat="1" ht="9.75" customHeight="1">
      <c r="A48" s="630"/>
      <c r="B48" s="646" t="s">
        <v>778</v>
      </c>
      <c r="C48" s="589">
        <f>D48+Y48</f>
        <v>82002</v>
      </c>
      <c r="D48" s="634">
        <f t="shared" si="3"/>
        <v>81963</v>
      </c>
      <c r="E48" s="589">
        <v>2010</v>
      </c>
      <c r="F48" s="589">
        <v>1382</v>
      </c>
      <c r="G48" s="589">
        <v>18933</v>
      </c>
      <c r="H48" s="589">
        <v>2718</v>
      </c>
      <c r="I48" s="589">
        <v>14942</v>
      </c>
      <c r="J48" s="589">
        <v>1710</v>
      </c>
      <c r="K48" s="589">
        <v>5540</v>
      </c>
      <c r="L48" s="589">
        <v>568</v>
      </c>
      <c r="M48" s="589">
        <v>21</v>
      </c>
      <c r="N48" s="589">
        <v>4252</v>
      </c>
      <c r="O48" s="589">
        <v>701</v>
      </c>
      <c r="P48" s="589">
        <v>21638</v>
      </c>
      <c r="Q48" s="589">
        <v>1672</v>
      </c>
      <c r="R48" s="589">
        <v>4285</v>
      </c>
      <c r="S48" s="589">
        <v>702</v>
      </c>
      <c r="T48" s="678">
        <v>0</v>
      </c>
      <c r="U48" s="678">
        <v>0</v>
      </c>
      <c r="V48" s="589">
        <v>404</v>
      </c>
      <c r="W48" s="589">
        <v>475</v>
      </c>
      <c r="X48" s="589">
        <v>10</v>
      </c>
      <c r="Y48" s="629">
        <v>39</v>
      </c>
    </row>
    <row r="49" spans="1:25" s="600" customFormat="1" ht="1.5" customHeight="1">
      <c r="A49" s="630"/>
      <c r="B49" s="648"/>
      <c r="C49" s="589"/>
      <c r="D49" s="634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629"/>
    </row>
    <row r="50" spans="1:25" s="600" customFormat="1" ht="9.75" customHeight="1">
      <c r="A50" s="630"/>
      <c r="B50" s="646" t="s">
        <v>779</v>
      </c>
      <c r="C50" s="589">
        <f>C51+C52</f>
        <v>156210</v>
      </c>
      <c r="D50" s="634">
        <f t="shared" si="3"/>
        <v>156114</v>
      </c>
      <c r="E50" s="589">
        <f>E51+E52</f>
        <v>6706</v>
      </c>
      <c r="F50" s="589">
        <f aca="true" t="shared" si="8" ref="F50:Y50">F51+F52</f>
        <v>1995</v>
      </c>
      <c r="G50" s="589">
        <f t="shared" si="8"/>
        <v>27279</v>
      </c>
      <c r="H50" s="589">
        <f t="shared" si="8"/>
        <v>2099</v>
      </c>
      <c r="I50" s="589">
        <f t="shared" si="8"/>
        <v>21917</v>
      </c>
      <c r="J50" s="589">
        <f t="shared" si="8"/>
        <v>1631</v>
      </c>
      <c r="K50" s="589">
        <f t="shared" si="8"/>
        <v>13927</v>
      </c>
      <c r="L50" s="589">
        <f t="shared" si="8"/>
        <v>679</v>
      </c>
      <c r="M50" s="589">
        <f t="shared" si="8"/>
        <v>56</v>
      </c>
      <c r="N50" s="589">
        <f t="shared" si="8"/>
        <v>13161</v>
      </c>
      <c r="O50" s="589">
        <f t="shared" si="8"/>
        <v>1979</v>
      </c>
      <c r="P50" s="589">
        <f t="shared" si="8"/>
        <v>43581</v>
      </c>
      <c r="Q50" s="589">
        <f t="shared" si="8"/>
        <v>3519</v>
      </c>
      <c r="R50" s="589">
        <f t="shared" si="8"/>
        <v>13697</v>
      </c>
      <c r="S50" s="589">
        <f t="shared" si="8"/>
        <v>2466</v>
      </c>
      <c r="T50" s="677">
        <f t="shared" si="8"/>
        <v>0</v>
      </c>
      <c r="U50" s="677">
        <f t="shared" si="8"/>
        <v>0</v>
      </c>
      <c r="V50" s="589">
        <f t="shared" si="8"/>
        <v>823</v>
      </c>
      <c r="W50" s="589">
        <f t="shared" si="8"/>
        <v>575</v>
      </c>
      <c r="X50" s="589">
        <f t="shared" si="8"/>
        <v>24</v>
      </c>
      <c r="Y50" s="633">
        <f t="shared" si="8"/>
        <v>96</v>
      </c>
    </row>
    <row r="51" spans="1:25" s="600" customFormat="1" ht="9.75" customHeight="1">
      <c r="A51" s="636" t="s">
        <v>782</v>
      </c>
      <c r="B51" s="646" t="s">
        <v>454</v>
      </c>
      <c r="C51" s="589">
        <f>D51+Y51</f>
        <v>77826</v>
      </c>
      <c r="D51" s="634">
        <f t="shared" si="3"/>
        <v>77791</v>
      </c>
      <c r="E51" s="589">
        <v>4536</v>
      </c>
      <c r="F51" s="589">
        <v>1201</v>
      </c>
      <c r="G51" s="589">
        <v>13626</v>
      </c>
      <c r="H51" s="589">
        <v>1109</v>
      </c>
      <c r="I51" s="589">
        <v>9633</v>
      </c>
      <c r="J51" s="589">
        <v>843</v>
      </c>
      <c r="K51" s="589">
        <v>7333</v>
      </c>
      <c r="L51" s="589">
        <v>474</v>
      </c>
      <c r="M51" s="589">
        <v>38</v>
      </c>
      <c r="N51" s="589">
        <v>6097</v>
      </c>
      <c r="O51" s="589">
        <v>1246</v>
      </c>
      <c r="P51" s="589">
        <v>20150</v>
      </c>
      <c r="Q51" s="589">
        <v>2287</v>
      </c>
      <c r="R51" s="589">
        <v>7426</v>
      </c>
      <c r="S51" s="589">
        <v>1297</v>
      </c>
      <c r="T51" s="678">
        <v>0</v>
      </c>
      <c r="U51" s="678">
        <v>0</v>
      </c>
      <c r="V51" s="589">
        <v>249</v>
      </c>
      <c r="W51" s="589">
        <v>239</v>
      </c>
      <c r="X51" s="589">
        <v>7</v>
      </c>
      <c r="Y51" s="629">
        <v>35</v>
      </c>
    </row>
    <row r="52" spans="1:25" s="600" customFormat="1" ht="9.75" customHeight="1">
      <c r="A52" s="630"/>
      <c r="B52" s="646" t="s">
        <v>778</v>
      </c>
      <c r="C52" s="589">
        <f>D52+Y52</f>
        <v>78384</v>
      </c>
      <c r="D52" s="634">
        <f t="shared" si="3"/>
        <v>78323</v>
      </c>
      <c r="E52" s="589">
        <v>2170</v>
      </c>
      <c r="F52" s="589">
        <v>794</v>
      </c>
      <c r="G52" s="589">
        <v>13653</v>
      </c>
      <c r="H52" s="589">
        <v>990</v>
      </c>
      <c r="I52" s="589">
        <v>12284</v>
      </c>
      <c r="J52" s="589">
        <v>788</v>
      </c>
      <c r="K52" s="589">
        <v>6594</v>
      </c>
      <c r="L52" s="589">
        <v>205</v>
      </c>
      <c r="M52" s="589">
        <v>18</v>
      </c>
      <c r="N52" s="589">
        <v>7064</v>
      </c>
      <c r="O52" s="589">
        <v>733</v>
      </c>
      <c r="P52" s="589">
        <v>23431</v>
      </c>
      <c r="Q52" s="589">
        <v>1232</v>
      </c>
      <c r="R52" s="589">
        <v>6271</v>
      </c>
      <c r="S52" s="589">
        <v>1169</v>
      </c>
      <c r="T52" s="678">
        <v>0</v>
      </c>
      <c r="U52" s="678">
        <v>0</v>
      </c>
      <c r="V52" s="589">
        <v>574</v>
      </c>
      <c r="W52" s="589">
        <v>336</v>
      </c>
      <c r="X52" s="589">
        <v>17</v>
      </c>
      <c r="Y52" s="629">
        <v>61</v>
      </c>
    </row>
    <row r="53" spans="1:25" s="600" customFormat="1" ht="1.5" customHeight="1">
      <c r="A53" s="630"/>
      <c r="B53" s="648"/>
      <c r="C53" s="589"/>
      <c r="D53" s="634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677"/>
      <c r="U53" s="589"/>
      <c r="V53" s="589"/>
      <c r="W53" s="589"/>
      <c r="X53" s="589"/>
      <c r="Y53" s="629"/>
    </row>
    <row r="54" spans="1:25" s="600" customFormat="1" ht="9.75" customHeight="1">
      <c r="A54" s="630"/>
      <c r="B54" s="646" t="s">
        <v>779</v>
      </c>
      <c r="C54" s="589">
        <f>C55+C56</f>
        <v>165374</v>
      </c>
      <c r="D54" s="634">
        <f t="shared" si="3"/>
        <v>165242</v>
      </c>
      <c r="E54" s="589">
        <f>E55+E56</f>
        <v>6009</v>
      </c>
      <c r="F54" s="589">
        <f aca="true" t="shared" si="9" ref="F54:Y54">F55+F56</f>
        <v>1456</v>
      </c>
      <c r="G54" s="589">
        <f t="shared" si="9"/>
        <v>20675</v>
      </c>
      <c r="H54" s="589">
        <f t="shared" si="9"/>
        <v>1574</v>
      </c>
      <c r="I54" s="589">
        <f t="shared" si="9"/>
        <v>16445</v>
      </c>
      <c r="J54" s="589">
        <f t="shared" si="9"/>
        <v>1189</v>
      </c>
      <c r="K54" s="589">
        <f t="shared" si="9"/>
        <v>14545</v>
      </c>
      <c r="L54" s="589">
        <f t="shared" si="9"/>
        <v>709</v>
      </c>
      <c r="M54" s="589">
        <f t="shared" si="9"/>
        <v>46</v>
      </c>
      <c r="N54" s="589">
        <f t="shared" si="9"/>
        <v>17138</v>
      </c>
      <c r="O54" s="589">
        <f t="shared" si="9"/>
        <v>2189</v>
      </c>
      <c r="P54" s="589">
        <f t="shared" si="9"/>
        <v>51477</v>
      </c>
      <c r="Q54" s="589">
        <f t="shared" si="9"/>
        <v>3791</v>
      </c>
      <c r="R54" s="589">
        <f t="shared" si="9"/>
        <v>22691</v>
      </c>
      <c r="S54" s="589">
        <f t="shared" si="9"/>
        <v>2598</v>
      </c>
      <c r="T54" s="677">
        <f t="shared" si="9"/>
        <v>0</v>
      </c>
      <c r="U54" s="677">
        <f t="shared" si="9"/>
        <v>0</v>
      </c>
      <c r="V54" s="589">
        <f t="shared" si="9"/>
        <v>2122</v>
      </c>
      <c r="W54" s="589">
        <f t="shared" si="9"/>
        <v>544</v>
      </c>
      <c r="X54" s="589">
        <f t="shared" si="9"/>
        <v>44</v>
      </c>
      <c r="Y54" s="633">
        <f t="shared" si="9"/>
        <v>132</v>
      </c>
    </row>
    <row r="55" spans="1:25" s="600" customFormat="1" ht="9.75" customHeight="1">
      <c r="A55" s="636" t="s">
        <v>783</v>
      </c>
      <c r="B55" s="646" t="s">
        <v>454</v>
      </c>
      <c r="C55" s="589">
        <f>D55+Y55</f>
        <v>82400</v>
      </c>
      <c r="D55" s="634">
        <f t="shared" si="3"/>
        <v>82339</v>
      </c>
      <c r="E55" s="589">
        <v>4273</v>
      </c>
      <c r="F55" s="589">
        <v>915</v>
      </c>
      <c r="G55" s="589">
        <v>10507</v>
      </c>
      <c r="H55" s="589">
        <v>724</v>
      </c>
      <c r="I55" s="589">
        <v>8582</v>
      </c>
      <c r="J55" s="589">
        <v>559</v>
      </c>
      <c r="K55" s="589">
        <v>8214</v>
      </c>
      <c r="L55" s="589">
        <v>448</v>
      </c>
      <c r="M55" s="589">
        <v>34</v>
      </c>
      <c r="N55" s="589">
        <v>7686</v>
      </c>
      <c r="O55" s="589">
        <v>1231</v>
      </c>
      <c r="P55" s="589">
        <v>23431</v>
      </c>
      <c r="Q55" s="589">
        <v>2187</v>
      </c>
      <c r="R55" s="589">
        <v>11254</v>
      </c>
      <c r="S55" s="589">
        <v>1418</v>
      </c>
      <c r="T55" s="678">
        <v>0</v>
      </c>
      <c r="U55" s="678">
        <v>0</v>
      </c>
      <c r="V55" s="589">
        <v>618</v>
      </c>
      <c r="W55" s="589">
        <v>238</v>
      </c>
      <c r="X55" s="589">
        <v>20</v>
      </c>
      <c r="Y55" s="629">
        <v>61</v>
      </c>
    </row>
    <row r="56" spans="1:25" s="600" customFormat="1" ht="9.75" customHeight="1">
      <c r="A56" s="630"/>
      <c r="B56" s="646" t="s">
        <v>778</v>
      </c>
      <c r="C56" s="589">
        <f>D56+Y56</f>
        <v>82974</v>
      </c>
      <c r="D56" s="634">
        <f t="shared" si="3"/>
        <v>82903</v>
      </c>
      <c r="E56" s="589">
        <v>1736</v>
      </c>
      <c r="F56" s="589">
        <v>541</v>
      </c>
      <c r="G56" s="589">
        <v>10168</v>
      </c>
      <c r="H56" s="589">
        <v>850</v>
      </c>
      <c r="I56" s="589">
        <v>7863</v>
      </c>
      <c r="J56" s="589">
        <v>630</v>
      </c>
      <c r="K56" s="589">
        <v>6331</v>
      </c>
      <c r="L56" s="589">
        <v>261</v>
      </c>
      <c r="M56" s="589">
        <v>12</v>
      </c>
      <c r="N56" s="589">
        <v>9452</v>
      </c>
      <c r="O56" s="589">
        <v>958</v>
      </c>
      <c r="P56" s="589">
        <v>28046</v>
      </c>
      <c r="Q56" s="589">
        <v>1604</v>
      </c>
      <c r="R56" s="589">
        <v>11437</v>
      </c>
      <c r="S56" s="589">
        <v>1180</v>
      </c>
      <c r="T56" s="678">
        <v>0</v>
      </c>
      <c r="U56" s="678">
        <v>0</v>
      </c>
      <c r="V56" s="589">
        <v>1504</v>
      </c>
      <c r="W56" s="589">
        <v>306</v>
      </c>
      <c r="X56" s="589">
        <v>24</v>
      </c>
      <c r="Y56" s="629">
        <v>71</v>
      </c>
    </row>
    <row r="57" spans="1:25" s="600" customFormat="1" ht="1.5" customHeight="1">
      <c r="A57" s="630"/>
      <c r="B57" s="648"/>
      <c r="C57" s="589"/>
      <c r="D57" s="634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/>
      <c r="Y57" s="629"/>
    </row>
    <row r="58" spans="1:25" s="600" customFormat="1" ht="9.75" customHeight="1">
      <c r="A58" s="630"/>
      <c r="B58" s="646" t="s">
        <v>779</v>
      </c>
      <c r="C58" s="589">
        <f>C59+C60</f>
        <v>163678</v>
      </c>
      <c r="D58" s="634">
        <f t="shared" si="3"/>
        <v>163465</v>
      </c>
      <c r="E58" s="589">
        <f>E59+E60</f>
        <v>4383</v>
      </c>
      <c r="F58" s="589">
        <f aca="true" t="shared" si="10" ref="F58:Y58">F59+F60</f>
        <v>882</v>
      </c>
      <c r="G58" s="589">
        <f t="shared" si="10"/>
        <v>15611</v>
      </c>
      <c r="H58" s="589">
        <f t="shared" si="10"/>
        <v>1272</v>
      </c>
      <c r="I58" s="589">
        <f t="shared" si="10"/>
        <v>10244</v>
      </c>
      <c r="J58" s="589">
        <f t="shared" si="10"/>
        <v>960</v>
      </c>
      <c r="K58" s="589">
        <f t="shared" si="10"/>
        <v>13268</v>
      </c>
      <c r="L58" s="589">
        <f t="shared" si="10"/>
        <v>729</v>
      </c>
      <c r="M58" s="589">
        <f t="shared" si="10"/>
        <v>33</v>
      </c>
      <c r="N58" s="589">
        <f t="shared" si="10"/>
        <v>16133</v>
      </c>
      <c r="O58" s="589">
        <f t="shared" si="10"/>
        <v>2306</v>
      </c>
      <c r="P58" s="589">
        <f t="shared" si="10"/>
        <v>46624</v>
      </c>
      <c r="Q58" s="589">
        <f t="shared" si="10"/>
        <v>3826</v>
      </c>
      <c r="R58" s="589">
        <f t="shared" si="10"/>
        <v>36731</v>
      </c>
      <c r="S58" s="589">
        <f t="shared" si="10"/>
        <v>2738</v>
      </c>
      <c r="T58" s="589">
        <f t="shared" si="10"/>
        <v>6</v>
      </c>
      <c r="U58" s="589">
        <f>U60</f>
        <v>1</v>
      </c>
      <c r="V58" s="589">
        <f t="shared" si="10"/>
        <v>6991</v>
      </c>
      <c r="W58" s="589">
        <f t="shared" si="10"/>
        <v>672</v>
      </c>
      <c r="X58" s="589">
        <f t="shared" si="10"/>
        <v>55</v>
      </c>
      <c r="Y58" s="633">
        <f t="shared" si="10"/>
        <v>213</v>
      </c>
    </row>
    <row r="59" spans="1:25" s="600" customFormat="1" ht="9.75" customHeight="1">
      <c r="A59" s="636" t="s">
        <v>784</v>
      </c>
      <c r="B59" s="646" t="s">
        <v>454</v>
      </c>
      <c r="C59" s="589">
        <f>D59+Y59</f>
        <v>81912</v>
      </c>
      <c r="D59" s="634">
        <f t="shared" si="3"/>
        <v>81837</v>
      </c>
      <c r="E59" s="589">
        <v>3361</v>
      </c>
      <c r="F59" s="589">
        <v>614</v>
      </c>
      <c r="G59" s="589">
        <v>8739</v>
      </c>
      <c r="H59" s="589">
        <v>560</v>
      </c>
      <c r="I59" s="589">
        <v>6034</v>
      </c>
      <c r="J59" s="589">
        <v>413</v>
      </c>
      <c r="K59" s="589">
        <v>8277</v>
      </c>
      <c r="L59" s="589">
        <v>472</v>
      </c>
      <c r="M59" s="589">
        <v>27</v>
      </c>
      <c r="N59" s="589">
        <v>7594</v>
      </c>
      <c r="O59" s="589">
        <v>1284</v>
      </c>
      <c r="P59" s="589">
        <v>21004</v>
      </c>
      <c r="Q59" s="589">
        <v>2126</v>
      </c>
      <c r="R59" s="589">
        <v>17919</v>
      </c>
      <c r="S59" s="589">
        <v>1421</v>
      </c>
      <c r="T59" s="589">
        <v>1</v>
      </c>
      <c r="U59" s="678">
        <v>0</v>
      </c>
      <c r="V59" s="589">
        <v>1711</v>
      </c>
      <c r="W59" s="589">
        <v>261</v>
      </c>
      <c r="X59" s="589">
        <v>19</v>
      </c>
      <c r="Y59" s="629">
        <v>75</v>
      </c>
    </row>
    <row r="60" spans="1:25" s="600" customFormat="1" ht="9.75" customHeight="1">
      <c r="A60" s="630"/>
      <c r="B60" s="646" t="s">
        <v>778</v>
      </c>
      <c r="C60" s="589">
        <f>D60+Y60</f>
        <v>81766</v>
      </c>
      <c r="D60" s="634">
        <f t="shared" si="3"/>
        <v>81628</v>
      </c>
      <c r="E60" s="589">
        <v>1022</v>
      </c>
      <c r="F60" s="589">
        <v>268</v>
      </c>
      <c r="G60" s="589">
        <v>6872</v>
      </c>
      <c r="H60" s="589">
        <v>712</v>
      </c>
      <c r="I60" s="589">
        <v>4210</v>
      </c>
      <c r="J60" s="589">
        <v>547</v>
      </c>
      <c r="K60" s="589">
        <v>4991</v>
      </c>
      <c r="L60" s="589">
        <v>257</v>
      </c>
      <c r="M60" s="589">
        <v>6</v>
      </c>
      <c r="N60" s="589">
        <v>8539</v>
      </c>
      <c r="O60" s="589">
        <v>1022</v>
      </c>
      <c r="P60" s="589">
        <v>25620</v>
      </c>
      <c r="Q60" s="589">
        <v>1700</v>
      </c>
      <c r="R60" s="589">
        <v>18812</v>
      </c>
      <c r="S60" s="589">
        <v>1317</v>
      </c>
      <c r="T60" s="589">
        <v>5</v>
      </c>
      <c r="U60" s="589">
        <v>1</v>
      </c>
      <c r="V60" s="589">
        <v>5280</v>
      </c>
      <c r="W60" s="589">
        <v>411</v>
      </c>
      <c r="X60" s="589">
        <v>36</v>
      </c>
      <c r="Y60" s="629">
        <v>138</v>
      </c>
    </row>
    <row r="61" spans="1:25" s="637" customFormat="1" ht="1.5" customHeight="1">
      <c r="A61" s="630"/>
      <c r="B61" s="648"/>
      <c r="C61" s="589"/>
      <c r="D61" s="634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589"/>
      <c r="Y61" s="629"/>
    </row>
    <row r="62" spans="1:25" s="600" customFormat="1" ht="9.75" customHeight="1">
      <c r="A62" s="630"/>
      <c r="B62" s="646" t="s">
        <v>779</v>
      </c>
      <c r="C62" s="589">
        <f>C63+C64</f>
        <v>143081</v>
      </c>
      <c r="D62" s="634">
        <f t="shared" si="3"/>
        <v>142642</v>
      </c>
      <c r="E62" s="589">
        <f>E63+E64</f>
        <v>2477</v>
      </c>
      <c r="F62" s="589">
        <f aca="true" t="shared" si="11" ref="F62:Y62">F63+F64</f>
        <v>451</v>
      </c>
      <c r="G62" s="589">
        <f t="shared" si="11"/>
        <v>11252</v>
      </c>
      <c r="H62" s="589">
        <f t="shared" si="11"/>
        <v>923</v>
      </c>
      <c r="I62" s="589">
        <f t="shared" si="11"/>
        <v>5820</v>
      </c>
      <c r="J62" s="589">
        <f t="shared" si="11"/>
        <v>547</v>
      </c>
      <c r="K62" s="589">
        <f t="shared" si="11"/>
        <v>9335</v>
      </c>
      <c r="L62" s="589">
        <f t="shared" si="11"/>
        <v>574</v>
      </c>
      <c r="M62" s="589">
        <f t="shared" si="11"/>
        <v>24</v>
      </c>
      <c r="N62" s="589">
        <f t="shared" si="11"/>
        <v>13123</v>
      </c>
      <c r="O62" s="589">
        <f t="shared" si="11"/>
        <v>1706</v>
      </c>
      <c r="P62" s="589">
        <f t="shared" si="11"/>
        <v>34536</v>
      </c>
      <c r="Q62" s="589">
        <f t="shared" si="11"/>
        <v>2906</v>
      </c>
      <c r="R62" s="589">
        <f t="shared" si="11"/>
        <v>35957</v>
      </c>
      <c r="S62" s="589">
        <f t="shared" si="11"/>
        <v>2784</v>
      </c>
      <c r="T62" s="589">
        <f t="shared" si="11"/>
        <v>22</v>
      </c>
      <c r="U62" s="589">
        <f t="shared" si="11"/>
        <v>6</v>
      </c>
      <c r="V62" s="589">
        <f t="shared" si="11"/>
        <v>18761</v>
      </c>
      <c r="W62" s="589">
        <f t="shared" si="11"/>
        <v>1330</v>
      </c>
      <c r="X62" s="589">
        <f t="shared" si="11"/>
        <v>108</v>
      </c>
      <c r="Y62" s="633">
        <f t="shared" si="11"/>
        <v>439</v>
      </c>
    </row>
    <row r="63" spans="1:25" s="600" customFormat="1" ht="9.75" customHeight="1">
      <c r="A63" s="636" t="s">
        <v>785</v>
      </c>
      <c r="B63" s="646" t="s">
        <v>454</v>
      </c>
      <c r="C63" s="589">
        <f>D63+Y63</f>
        <v>71374</v>
      </c>
      <c r="D63" s="634">
        <f t="shared" si="3"/>
        <v>71281</v>
      </c>
      <c r="E63" s="589">
        <v>2012</v>
      </c>
      <c r="F63" s="589">
        <v>310</v>
      </c>
      <c r="G63" s="589">
        <v>7008</v>
      </c>
      <c r="H63" s="589">
        <v>515</v>
      </c>
      <c r="I63" s="589">
        <v>3655</v>
      </c>
      <c r="J63" s="589">
        <v>291</v>
      </c>
      <c r="K63" s="589">
        <v>6470</v>
      </c>
      <c r="L63" s="589">
        <v>418</v>
      </c>
      <c r="M63" s="589">
        <v>20</v>
      </c>
      <c r="N63" s="589">
        <v>7365</v>
      </c>
      <c r="O63" s="589">
        <v>987</v>
      </c>
      <c r="P63" s="589">
        <v>16700</v>
      </c>
      <c r="Q63" s="589">
        <v>1653</v>
      </c>
      <c r="R63" s="589">
        <v>17085</v>
      </c>
      <c r="S63" s="589">
        <v>1392</v>
      </c>
      <c r="T63" s="589">
        <v>6</v>
      </c>
      <c r="U63" s="589">
        <v>4</v>
      </c>
      <c r="V63" s="589">
        <v>4988</v>
      </c>
      <c r="W63" s="589">
        <v>379</v>
      </c>
      <c r="X63" s="589">
        <v>23</v>
      </c>
      <c r="Y63" s="629">
        <v>93</v>
      </c>
    </row>
    <row r="64" spans="1:25" s="600" customFormat="1" ht="9.75" customHeight="1">
      <c r="A64" s="630"/>
      <c r="B64" s="646" t="s">
        <v>778</v>
      </c>
      <c r="C64" s="589">
        <f>D64+Y64</f>
        <v>71707</v>
      </c>
      <c r="D64" s="634">
        <f t="shared" si="3"/>
        <v>71361</v>
      </c>
      <c r="E64" s="589">
        <v>465</v>
      </c>
      <c r="F64" s="589">
        <v>141</v>
      </c>
      <c r="G64" s="589">
        <v>4244</v>
      </c>
      <c r="H64" s="589">
        <v>408</v>
      </c>
      <c r="I64" s="589">
        <v>2165</v>
      </c>
      <c r="J64" s="589">
        <v>256</v>
      </c>
      <c r="K64" s="589">
        <v>2865</v>
      </c>
      <c r="L64" s="589">
        <v>156</v>
      </c>
      <c r="M64" s="589">
        <v>4</v>
      </c>
      <c r="N64" s="589">
        <v>5758</v>
      </c>
      <c r="O64" s="589">
        <v>719</v>
      </c>
      <c r="P64" s="589">
        <v>17836</v>
      </c>
      <c r="Q64" s="589">
        <v>1253</v>
      </c>
      <c r="R64" s="589">
        <v>18872</v>
      </c>
      <c r="S64" s="589">
        <v>1392</v>
      </c>
      <c r="T64" s="589">
        <v>16</v>
      </c>
      <c r="U64" s="589">
        <v>2</v>
      </c>
      <c r="V64" s="589">
        <v>13773</v>
      </c>
      <c r="W64" s="589">
        <v>951</v>
      </c>
      <c r="X64" s="589">
        <v>85</v>
      </c>
      <c r="Y64" s="629">
        <v>346</v>
      </c>
    </row>
    <row r="65" spans="1:25" s="600" customFormat="1" ht="1.5" customHeight="1">
      <c r="A65" s="630"/>
      <c r="B65" s="648"/>
      <c r="C65" s="589"/>
      <c r="D65" s="634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629"/>
    </row>
    <row r="66" spans="1:25" s="600" customFormat="1" ht="9.75" customHeight="1">
      <c r="A66" s="630"/>
      <c r="B66" s="646" t="s">
        <v>779</v>
      </c>
      <c r="C66" s="589">
        <f>C67+C68</f>
        <v>118420</v>
      </c>
      <c r="D66" s="634">
        <f t="shared" si="3"/>
        <v>117611</v>
      </c>
      <c r="E66" s="589">
        <f>E67+E68</f>
        <v>1479</v>
      </c>
      <c r="F66" s="589">
        <f aca="true" t="shared" si="12" ref="F66:Y66">F67+F68</f>
        <v>204</v>
      </c>
      <c r="G66" s="589">
        <f t="shared" si="12"/>
        <v>8067</v>
      </c>
      <c r="H66" s="589">
        <f t="shared" si="12"/>
        <v>574</v>
      </c>
      <c r="I66" s="589">
        <f t="shared" si="12"/>
        <v>3886</v>
      </c>
      <c r="J66" s="589">
        <f t="shared" si="12"/>
        <v>303</v>
      </c>
      <c r="K66" s="589">
        <f t="shared" si="12"/>
        <v>6291</v>
      </c>
      <c r="L66" s="589">
        <f t="shared" si="12"/>
        <v>291</v>
      </c>
      <c r="M66" s="589">
        <f t="shared" si="12"/>
        <v>13</v>
      </c>
      <c r="N66" s="589">
        <f t="shared" si="12"/>
        <v>9812</v>
      </c>
      <c r="O66" s="589">
        <f t="shared" si="12"/>
        <v>1085</v>
      </c>
      <c r="P66" s="589">
        <f t="shared" si="12"/>
        <v>20185</v>
      </c>
      <c r="Q66" s="589">
        <f t="shared" si="12"/>
        <v>1508</v>
      </c>
      <c r="R66" s="589">
        <f t="shared" si="12"/>
        <v>19119</v>
      </c>
      <c r="S66" s="589">
        <f t="shared" si="12"/>
        <v>2540</v>
      </c>
      <c r="T66" s="589">
        <f t="shared" si="12"/>
        <v>340</v>
      </c>
      <c r="U66" s="589">
        <f t="shared" si="12"/>
        <v>92</v>
      </c>
      <c r="V66" s="589">
        <f t="shared" si="12"/>
        <v>39429</v>
      </c>
      <c r="W66" s="589">
        <f t="shared" si="12"/>
        <v>2183</v>
      </c>
      <c r="X66" s="589">
        <f t="shared" si="12"/>
        <v>210</v>
      </c>
      <c r="Y66" s="633">
        <f t="shared" si="12"/>
        <v>809</v>
      </c>
    </row>
    <row r="67" spans="1:25" s="600" customFormat="1" ht="9.75" customHeight="1">
      <c r="A67" s="636" t="s">
        <v>786</v>
      </c>
      <c r="B67" s="646" t="s">
        <v>454</v>
      </c>
      <c r="C67" s="589">
        <f>D67+Y67</f>
        <v>58025</v>
      </c>
      <c r="D67" s="634">
        <f t="shared" si="3"/>
        <v>57939</v>
      </c>
      <c r="E67" s="589">
        <v>1251</v>
      </c>
      <c r="F67" s="589">
        <v>155</v>
      </c>
      <c r="G67" s="589">
        <v>5319</v>
      </c>
      <c r="H67" s="589">
        <v>326</v>
      </c>
      <c r="I67" s="589">
        <v>2672</v>
      </c>
      <c r="J67" s="589">
        <v>197</v>
      </c>
      <c r="K67" s="589">
        <v>4546</v>
      </c>
      <c r="L67" s="589">
        <v>207</v>
      </c>
      <c r="M67" s="589">
        <v>11</v>
      </c>
      <c r="N67" s="589">
        <v>6064</v>
      </c>
      <c r="O67" s="589">
        <v>685</v>
      </c>
      <c r="P67" s="589">
        <v>10291</v>
      </c>
      <c r="Q67" s="589">
        <v>870</v>
      </c>
      <c r="R67" s="589">
        <v>9419</v>
      </c>
      <c r="S67" s="589">
        <v>1440</v>
      </c>
      <c r="T67" s="589">
        <v>130</v>
      </c>
      <c r="U67" s="589">
        <v>47</v>
      </c>
      <c r="V67" s="589">
        <v>13745</v>
      </c>
      <c r="W67" s="589">
        <v>541</v>
      </c>
      <c r="X67" s="589">
        <v>23</v>
      </c>
      <c r="Y67" s="629">
        <v>86</v>
      </c>
    </row>
    <row r="68" spans="1:25" s="600" customFormat="1" ht="9.75" customHeight="1">
      <c r="A68" s="630"/>
      <c r="B68" s="646" t="s">
        <v>778</v>
      </c>
      <c r="C68" s="589">
        <f>D68+Y68</f>
        <v>60395</v>
      </c>
      <c r="D68" s="634">
        <f t="shared" si="3"/>
        <v>59672</v>
      </c>
      <c r="E68" s="589">
        <v>228</v>
      </c>
      <c r="F68" s="589">
        <v>49</v>
      </c>
      <c r="G68" s="589">
        <v>2748</v>
      </c>
      <c r="H68" s="589">
        <v>248</v>
      </c>
      <c r="I68" s="589">
        <v>1214</v>
      </c>
      <c r="J68" s="589">
        <v>106</v>
      </c>
      <c r="K68" s="589">
        <v>1745</v>
      </c>
      <c r="L68" s="589">
        <v>84</v>
      </c>
      <c r="M68" s="589">
        <v>2</v>
      </c>
      <c r="N68" s="589">
        <v>3748</v>
      </c>
      <c r="O68" s="589">
        <v>400</v>
      </c>
      <c r="P68" s="589">
        <v>9894</v>
      </c>
      <c r="Q68" s="589">
        <v>638</v>
      </c>
      <c r="R68" s="589">
        <v>9700</v>
      </c>
      <c r="S68" s="589">
        <v>1100</v>
      </c>
      <c r="T68" s="589">
        <v>210</v>
      </c>
      <c r="U68" s="589">
        <v>45</v>
      </c>
      <c r="V68" s="589">
        <v>25684</v>
      </c>
      <c r="W68" s="589">
        <v>1642</v>
      </c>
      <c r="X68" s="589">
        <v>187</v>
      </c>
      <c r="Y68" s="629">
        <v>723</v>
      </c>
    </row>
    <row r="69" spans="1:25" s="600" customFormat="1" ht="1.5" customHeight="1">
      <c r="A69" s="630"/>
      <c r="B69" s="648"/>
      <c r="C69" s="589"/>
      <c r="D69" s="634"/>
      <c r="E69" s="589"/>
      <c r="F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629"/>
    </row>
    <row r="70" spans="1:25" s="600" customFormat="1" ht="9.75" customHeight="1">
      <c r="A70" s="630"/>
      <c r="B70" s="646" t="s">
        <v>779</v>
      </c>
      <c r="C70" s="589">
        <f>C71+C72</f>
        <v>72631</v>
      </c>
      <c r="D70" s="634">
        <f t="shared" si="3"/>
        <v>71377</v>
      </c>
      <c r="E70" s="589">
        <f>E71+E72</f>
        <v>818</v>
      </c>
      <c r="F70" s="589">
        <f aca="true" t="shared" si="13" ref="F70:Y70">F71+F72</f>
        <v>65</v>
      </c>
      <c r="G70" s="589">
        <f t="shared" si="13"/>
        <v>4715</v>
      </c>
      <c r="H70" s="589">
        <f t="shared" si="13"/>
        <v>321</v>
      </c>
      <c r="I70" s="589">
        <f t="shared" si="13"/>
        <v>1971</v>
      </c>
      <c r="J70" s="589">
        <f t="shared" si="13"/>
        <v>126</v>
      </c>
      <c r="K70" s="589">
        <f t="shared" si="13"/>
        <v>2455</v>
      </c>
      <c r="L70" s="589">
        <f t="shared" si="13"/>
        <v>108</v>
      </c>
      <c r="M70" s="589">
        <f t="shared" si="13"/>
        <v>7</v>
      </c>
      <c r="N70" s="589">
        <f t="shared" si="13"/>
        <v>4675</v>
      </c>
      <c r="O70" s="589">
        <f t="shared" si="13"/>
        <v>509</v>
      </c>
      <c r="P70" s="589">
        <f t="shared" si="13"/>
        <v>7511</v>
      </c>
      <c r="Q70" s="589">
        <f t="shared" si="13"/>
        <v>628</v>
      </c>
      <c r="R70" s="589">
        <f t="shared" si="13"/>
        <v>10678</v>
      </c>
      <c r="S70" s="589">
        <f t="shared" si="13"/>
        <v>1808</v>
      </c>
      <c r="T70" s="589">
        <f t="shared" si="13"/>
        <v>323</v>
      </c>
      <c r="U70" s="589">
        <f t="shared" si="13"/>
        <v>87</v>
      </c>
      <c r="V70" s="589">
        <f t="shared" si="13"/>
        <v>32403</v>
      </c>
      <c r="W70" s="589">
        <f t="shared" si="13"/>
        <v>1862</v>
      </c>
      <c r="X70" s="589">
        <f t="shared" si="13"/>
        <v>307</v>
      </c>
      <c r="Y70" s="633">
        <f t="shared" si="13"/>
        <v>1254</v>
      </c>
    </row>
    <row r="71" spans="1:25" s="600" customFormat="1" ht="9.75" customHeight="1">
      <c r="A71" s="636" t="s">
        <v>787</v>
      </c>
      <c r="B71" s="646" t="s">
        <v>454</v>
      </c>
      <c r="C71" s="589">
        <f>D71+Y71</f>
        <v>34856</v>
      </c>
      <c r="D71" s="634">
        <f t="shared" si="3"/>
        <v>34755</v>
      </c>
      <c r="E71" s="589">
        <v>701</v>
      </c>
      <c r="F71" s="589">
        <v>55</v>
      </c>
      <c r="G71" s="589">
        <v>3383</v>
      </c>
      <c r="H71" s="589">
        <v>181</v>
      </c>
      <c r="I71" s="589">
        <v>1328</v>
      </c>
      <c r="J71" s="589">
        <v>73</v>
      </c>
      <c r="K71" s="589">
        <v>1818</v>
      </c>
      <c r="L71" s="589">
        <v>79</v>
      </c>
      <c r="M71" s="589">
        <v>5</v>
      </c>
      <c r="N71" s="589">
        <v>2977</v>
      </c>
      <c r="O71" s="589">
        <v>326</v>
      </c>
      <c r="P71" s="589">
        <v>4512</v>
      </c>
      <c r="Q71" s="589">
        <v>412</v>
      </c>
      <c r="R71" s="589">
        <v>5260</v>
      </c>
      <c r="S71" s="589">
        <v>1071</v>
      </c>
      <c r="T71" s="589">
        <v>169</v>
      </c>
      <c r="U71" s="589">
        <v>54</v>
      </c>
      <c r="V71" s="589">
        <v>11924</v>
      </c>
      <c r="W71" s="589">
        <v>385</v>
      </c>
      <c r="X71" s="589">
        <v>42</v>
      </c>
      <c r="Y71" s="629">
        <v>101</v>
      </c>
    </row>
    <row r="72" spans="1:25" s="600" customFormat="1" ht="9.75" customHeight="1">
      <c r="A72" s="630"/>
      <c r="B72" s="646" t="s">
        <v>778</v>
      </c>
      <c r="C72" s="589">
        <f>D72+Y72</f>
        <v>37775</v>
      </c>
      <c r="D72" s="634">
        <f t="shared" si="3"/>
        <v>36622</v>
      </c>
      <c r="E72" s="589">
        <v>117</v>
      </c>
      <c r="F72" s="589">
        <v>10</v>
      </c>
      <c r="G72" s="589">
        <v>1332</v>
      </c>
      <c r="H72" s="589">
        <v>140</v>
      </c>
      <c r="I72" s="589">
        <v>643</v>
      </c>
      <c r="J72" s="589">
        <v>53</v>
      </c>
      <c r="K72" s="589">
        <v>637</v>
      </c>
      <c r="L72" s="634">
        <v>29</v>
      </c>
      <c r="M72" s="589">
        <v>2</v>
      </c>
      <c r="N72" s="589">
        <v>1698</v>
      </c>
      <c r="O72" s="589">
        <v>183</v>
      </c>
      <c r="P72" s="589">
        <v>2999</v>
      </c>
      <c r="Q72" s="589">
        <v>216</v>
      </c>
      <c r="R72" s="589">
        <v>5418</v>
      </c>
      <c r="S72" s="589">
        <v>737</v>
      </c>
      <c r="T72" s="589">
        <v>154</v>
      </c>
      <c r="U72" s="589">
        <v>33</v>
      </c>
      <c r="V72" s="634">
        <v>20479</v>
      </c>
      <c r="W72" s="589">
        <v>1477</v>
      </c>
      <c r="X72" s="589">
        <v>265</v>
      </c>
      <c r="Y72" s="629">
        <v>1153</v>
      </c>
    </row>
    <row r="73" spans="1:25" s="600" customFormat="1" ht="1.5" customHeight="1">
      <c r="A73" s="630"/>
      <c r="B73" s="648"/>
      <c r="C73" s="589"/>
      <c r="D73" s="634"/>
      <c r="E73" s="589"/>
      <c r="F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629"/>
    </row>
    <row r="74" spans="1:25" s="600" customFormat="1" ht="9.75" customHeight="1">
      <c r="A74" s="630"/>
      <c r="B74" s="646" t="s">
        <v>779</v>
      </c>
      <c r="C74" s="589">
        <f>C75+C76</f>
        <v>50742</v>
      </c>
      <c r="D74" s="634">
        <f t="shared" si="3"/>
        <v>47637</v>
      </c>
      <c r="E74" s="589">
        <f>E75+E76</f>
        <v>330</v>
      </c>
      <c r="F74" s="589">
        <f aca="true" t="shared" si="14" ref="F74:Y74">F75+F76</f>
        <v>27</v>
      </c>
      <c r="G74" s="589">
        <f t="shared" si="14"/>
        <v>2209</v>
      </c>
      <c r="H74" s="589">
        <f t="shared" si="14"/>
        <v>132</v>
      </c>
      <c r="I74" s="589">
        <f t="shared" si="14"/>
        <v>1055</v>
      </c>
      <c r="J74" s="589">
        <f t="shared" si="14"/>
        <v>71</v>
      </c>
      <c r="K74" s="589">
        <f t="shared" si="14"/>
        <v>640</v>
      </c>
      <c r="L74" s="589">
        <f t="shared" si="14"/>
        <v>18</v>
      </c>
      <c r="M74" s="677">
        <f>M75</f>
        <v>0</v>
      </c>
      <c r="N74" s="589">
        <f t="shared" si="14"/>
        <v>2435</v>
      </c>
      <c r="O74" s="589">
        <f t="shared" si="14"/>
        <v>279</v>
      </c>
      <c r="P74" s="589">
        <f t="shared" si="14"/>
        <v>3703</v>
      </c>
      <c r="Q74" s="589">
        <f t="shared" si="14"/>
        <v>244</v>
      </c>
      <c r="R74" s="589">
        <f t="shared" si="14"/>
        <v>6177</v>
      </c>
      <c r="S74" s="589">
        <f t="shared" si="14"/>
        <v>1033</v>
      </c>
      <c r="T74" s="589">
        <f t="shared" si="14"/>
        <v>410</v>
      </c>
      <c r="U74" s="589">
        <f t="shared" si="14"/>
        <v>71</v>
      </c>
      <c r="V74" s="589">
        <f t="shared" si="14"/>
        <v>25968</v>
      </c>
      <c r="W74" s="589">
        <f t="shared" si="14"/>
        <v>2030</v>
      </c>
      <c r="X74" s="589">
        <f t="shared" si="14"/>
        <v>805</v>
      </c>
      <c r="Y74" s="633">
        <f t="shared" si="14"/>
        <v>3105</v>
      </c>
    </row>
    <row r="75" spans="1:25" s="600" customFormat="1" ht="9.75" customHeight="1">
      <c r="A75" s="636" t="s">
        <v>788</v>
      </c>
      <c r="B75" s="646" t="s">
        <v>454</v>
      </c>
      <c r="C75" s="589">
        <f>D75+Y75</f>
        <v>23766</v>
      </c>
      <c r="D75" s="634">
        <f t="shared" si="3"/>
        <v>23499</v>
      </c>
      <c r="E75" s="589">
        <v>296</v>
      </c>
      <c r="F75" s="589">
        <v>24</v>
      </c>
      <c r="G75" s="589">
        <v>1747</v>
      </c>
      <c r="H75" s="589">
        <v>89</v>
      </c>
      <c r="I75" s="589">
        <v>690</v>
      </c>
      <c r="J75" s="589">
        <v>50</v>
      </c>
      <c r="K75" s="589">
        <v>466</v>
      </c>
      <c r="L75" s="634">
        <v>12</v>
      </c>
      <c r="M75" s="677">
        <v>0</v>
      </c>
      <c r="N75" s="589">
        <v>1570</v>
      </c>
      <c r="O75" s="589">
        <v>163</v>
      </c>
      <c r="P75" s="589">
        <v>2757</v>
      </c>
      <c r="Q75" s="589">
        <v>174</v>
      </c>
      <c r="R75" s="589">
        <v>3164</v>
      </c>
      <c r="S75" s="589">
        <v>617</v>
      </c>
      <c r="T75" s="589">
        <v>269</v>
      </c>
      <c r="U75" s="589">
        <v>55</v>
      </c>
      <c r="V75" s="589">
        <v>10617</v>
      </c>
      <c r="W75" s="589">
        <v>559</v>
      </c>
      <c r="X75" s="589">
        <v>180</v>
      </c>
      <c r="Y75" s="629">
        <v>267</v>
      </c>
    </row>
    <row r="76" spans="1:25" s="600" customFormat="1" ht="9.75" customHeight="1">
      <c r="A76" s="630"/>
      <c r="B76" s="646" t="s">
        <v>778</v>
      </c>
      <c r="C76" s="589">
        <f>D76+Y76</f>
        <v>26976</v>
      </c>
      <c r="D76" s="634">
        <f t="shared" si="3"/>
        <v>24138</v>
      </c>
      <c r="E76" s="589">
        <v>34</v>
      </c>
      <c r="F76" s="589">
        <v>3</v>
      </c>
      <c r="G76" s="589">
        <v>462</v>
      </c>
      <c r="H76" s="589">
        <v>43</v>
      </c>
      <c r="I76" s="589">
        <v>365</v>
      </c>
      <c r="J76" s="589">
        <v>21</v>
      </c>
      <c r="K76" s="589">
        <v>174</v>
      </c>
      <c r="L76" s="589">
        <v>6</v>
      </c>
      <c r="M76" s="678">
        <v>0</v>
      </c>
      <c r="N76" s="589">
        <v>865</v>
      </c>
      <c r="O76" s="589">
        <v>116</v>
      </c>
      <c r="P76" s="589">
        <v>946</v>
      </c>
      <c r="Q76" s="589">
        <v>70</v>
      </c>
      <c r="R76" s="589">
        <v>3013</v>
      </c>
      <c r="S76" s="589">
        <v>416</v>
      </c>
      <c r="T76" s="589">
        <v>141</v>
      </c>
      <c r="U76" s="589">
        <v>16</v>
      </c>
      <c r="V76" s="589">
        <v>15351</v>
      </c>
      <c r="W76" s="589">
        <v>1471</v>
      </c>
      <c r="X76" s="589">
        <v>625</v>
      </c>
      <c r="Y76" s="629">
        <v>2838</v>
      </c>
    </row>
    <row r="77" spans="1:25" s="637" customFormat="1" ht="1.5" customHeight="1">
      <c r="A77" s="630"/>
      <c r="B77" s="648"/>
      <c r="C77" s="589"/>
      <c r="D77" s="634"/>
      <c r="E77" s="589"/>
      <c r="F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629"/>
    </row>
    <row r="78" spans="1:25" s="600" customFormat="1" ht="9.75" customHeight="1">
      <c r="A78" s="630"/>
      <c r="B78" s="646" t="s">
        <v>779</v>
      </c>
      <c r="C78" s="589">
        <f>C79+C80</f>
        <v>145251</v>
      </c>
      <c r="D78" s="634">
        <f t="shared" si="3"/>
        <v>118096</v>
      </c>
      <c r="E78" s="589">
        <f>E79+E80</f>
        <v>308</v>
      </c>
      <c r="F78" s="589">
        <f aca="true" t="shared" si="15" ref="F78:Y78">F79+F80</f>
        <v>28</v>
      </c>
      <c r="G78" s="589">
        <f t="shared" si="15"/>
        <v>5159</v>
      </c>
      <c r="H78" s="589">
        <f t="shared" si="15"/>
        <v>285</v>
      </c>
      <c r="I78" s="589">
        <f t="shared" si="15"/>
        <v>2386</v>
      </c>
      <c r="J78" s="589">
        <f t="shared" si="15"/>
        <v>171</v>
      </c>
      <c r="K78" s="589">
        <f t="shared" si="15"/>
        <v>2604</v>
      </c>
      <c r="L78" s="589">
        <f t="shared" si="15"/>
        <v>48</v>
      </c>
      <c r="M78" s="589">
        <f>M80+M79</f>
        <v>3</v>
      </c>
      <c r="N78" s="589">
        <f t="shared" si="15"/>
        <v>8008</v>
      </c>
      <c r="O78" s="589">
        <f t="shared" si="15"/>
        <v>920</v>
      </c>
      <c r="P78" s="589">
        <f t="shared" si="15"/>
        <v>6034</v>
      </c>
      <c r="Q78" s="589">
        <f t="shared" si="15"/>
        <v>671</v>
      </c>
      <c r="R78" s="589">
        <f t="shared" si="15"/>
        <v>13444</v>
      </c>
      <c r="S78" s="589">
        <f t="shared" si="15"/>
        <v>2076</v>
      </c>
      <c r="T78" s="589">
        <f t="shared" si="15"/>
        <v>1285</v>
      </c>
      <c r="U78" s="589">
        <f t="shared" si="15"/>
        <v>238</v>
      </c>
      <c r="V78" s="589">
        <f t="shared" si="15"/>
        <v>58749</v>
      </c>
      <c r="W78" s="589">
        <f t="shared" si="15"/>
        <v>9911</v>
      </c>
      <c r="X78" s="589">
        <f t="shared" si="15"/>
        <v>5768</v>
      </c>
      <c r="Y78" s="633">
        <f t="shared" si="15"/>
        <v>27155</v>
      </c>
    </row>
    <row r="79" spans="1:25" s="600" customFormat="1" ht="9.75" customHeight="1">
      <c r="A79" s="630" t="s">
        <v>498</v>
      </c>
      <c r="B79" s="646" t="s">
        <v>454</v>
      </c>
      <c r="C79" s="589">
        <f>D79+Y79</f>
        <v>81279</v>
      </c>
      <c r="D79" s="634">
        <f t="shared" si="3"/>
        <v>76898</v>
      </c>
      <c r="E79" s="589">
        <v>289</v>
      </c>
      <c r="F79" s="589">
        <v>21</v>
      </c>
      <c r="G79" s="589">
        <v>4714</v>
      </c>
      <c r="H79" s="589">
        <v>248</v>
      </c>
      <c r="I79" s="589">
        <v>1943</v>
      </c>
      <c r="J79" s="589">
        <v>161</v>
      </c>
      <c r="K79" s="589">
        <v>2318</v>
      </c>
      <c r="L79" s="589">
        <v>39</v>
      </c>
      <c r="M79" s="635">
        <v>1</v>
      </c>
      <c r="N79" s="589">
        <v>6568</v>
      </c>
      <c r="O79" s="589">
        <v>797</v>
      </c>
      <c r="P79" s="589">
        <v>5433</v>
      </c>
      <c r="Q79" s="589">
        <v>615</v>
      </c>
      <c r="R79" s="589">
        <v>9600</v>
      </c>
      <c r="S79" s="589">
        <v>1617</v>
      </c>
      <c r="T79" s="589">
        <v>1149</v>
      </c>
      <c r="U79" s="589">
        <v>218</v>
      </c>
      <c r="V79" s="589">
        <v>33064</v>
      </c>
      <c r="W79" s="589">
        <v>5065</v>
      </c>
      <c r="X79" s="589">
        <v>3038</v>
      </c>
      <c r="Y79" s="629">
        <v>4381</v>
      </c>
    </row>
    <row r="80" spans="1:25" s="600" customFormat="1" ht="9.75" customHeight="1">
      <c r="A80" s="630"/>
      <c r="B80" s="646" t="s">
        <v>778</v>
      </c>
      <c r="C80" s="589">
        <f>D80+Y80</f>
        <v>63972</v>
      </c>
      <c r="D80" s="634">
        <f t="shared" si="3"/>
        <v>41198</v>
      </c>
      <c r="E80" s="589">
        <v>19</v>
      </c>
      <c r="F80" s="589">
        <v>7</v>
      </c>
      <c r="G80" s="589">
        <v>445</v>
      </c>
      <c r="H80" s="589">
        <v>37</v>
      </c>
      <c r="I80" s="589">
        <v>443</v>
      </c>
      <c r="J80" s="589">
        <v>10</v>
      </c>
      <c r="K80" s="589">
        <v>286</v>
      </c>
      <c r="L80" s="589">
        <v>9</v>
      </c>
      <c r="M80" s="589">
        <v>2</v>
      </c>
      <c r="N80" s="589">
        <v>1440</v>
      </c>
      <c r="O80" s="589">
        <v>123</v>
      </c>
      <c r="P80" s="589">
        <v>601</v>
      </c>
      <c r="Q80" s="589">
        <v>56</v>
      </c>
      <c r="R80" s="589">
        <v>3844</v>
      </c>
      <c r="S80" s="589">
        <v>459</v>
      </c>
      <c r="T80" s="589">
        <v>136</v>
      </c>
      <c r="U80" s="589">
        <v>20</v>
      </c>
      <c r="V80" s="589">
        <v>25685</v>
      </c>
      <c r="W80" s="589">
        <v>4846</v>
      </c>
      <c r="X80" s="589">
        <v>2730</v>
      </c>
      <c r="Y80" s="629">
        <v>22774</v>
      </c>
    </row>
    <row r="81" spans="1:25" s="600" customFormat="1" ht="1.5" customHeight="1" thickBot="1">
      <c r="A81" s="638"/>
      <c r="B81" s="649"/>
      <c r="C81" s="639"/>
      <c r="D81" s="639"/>
      <c r="E81" s="639"/>
      <c r="F81" s="639"/>
      <c r="G81" s="639"/>
      <c r="H81" s="639"/>
      <c r="I81" s="639"/>
      <c r="J81" s="639"/>
      <c r="K81" s="639"/>
      <c r="L81" s="639"/>
      <c r="M81" s="640"/>
      <c r="N81" s="639"/>
      <c r="O81" s="639"/>
      <c r="P81" s="639"/>
      <c r="Q81" s="639"/>
      <c r="R81" s="639"/>
      <c r="S81" s="639"/>
      <c r="T81" s="639"/>
      <c r="U81" s="639"/>
      <c r="V81" s="639"/>
      <c r="W81" s="639"/>
      <c r="X81" s="641"/>
      <c r="Y81" s="642"/>
    </row>
  </sheetData>
  <sheetProtection/>
  <mergeCells count="45">
    <mergeCell ref="O7:O8"/>
    <mergeCell ref="P7:P8"/>
    <mergeCell ref="A30:A32"/>
    <mergeCell ref="A14:A16"/>
    <mergeCell ref="A10:A12"/>
    <mergeCell ref="G7:G8"/>
    <mergeCell ref="H7:H8"/>
    <mergeCell ref="I7:I8"/>
    <mergeCell ref="A26:A28"/>
    <mergeCell ref="K7:L7"/>
    <mergeCell ref="N7:N8"/>
    <mergeCell ref="A7:A8"/>
    <mergeCell ref="F7:F8"/>
    <mergeCell ref="J7:J8"/>
    <mergeCell ref="C7:C9"/>
    <mergeCell ref="E7:E8"/>
    <mergeCell ref="B5:B6"/>
    <mergeCell ref="C5:C6"/>
    <mergeCell ref="D5:D6"/>
    <mergeCell ref="G5:H6"/>
    <mergeCell ref="E5:F6"/>
    <mergeCell ref="I6:J6"/>
    <mergeCell ref="N5:O6"/>
    <mergeCell ref="P5:Q6"/>
    <mergeCell ref="R5:S6"/>
    <mergeCell ref="X5:X7"/>
    <mergeCell ref="Q7:Q8"/>
    <mergeCell ref="R7:R8"/>
    <mergeCell ref="W7:W8"/>
    <mergeCell ref="T5:U6"/>
    <mergeCell ref="X8:X9"/>
    <mergeCell ref="V7:V8"/>
    <mergeCell ref="U7:U8"/>
    <mergeCell ref="S7:S8"/>
    <mergeCell ref="T7:T8"/>
    <mergeCell ref="A34:A36"/>
    <mergeCell ref="R4:S4"/>
    <mergeCell ref="A2:L2"/>
    <mergeCell ref="M2:Y2"/>
    <mergeCell ref="D4:L4"/>
    <mergeCell ref="A5:A6"/>
    <mergeCell ref="A18:A20"/>
    <mergeCell ref="A22:A24"/>
    <mergeCell ref="V5:W6"/>
    <mergeCell ref="Y4:Y7"/>
  </mergeCells>
  <printOptions/>
  <pageMargins left="1.1811023622047245" right="1.1811023622047245" top="1.08" bottom="1.4960629921259843" header="0.5118110236220472" footer="0.9055118110236221"/>
  <pageSetup firstPageNumber="6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="130" zoomScaleNormal="130" workbookViewId="0" topLeftCell="N7">
      <selection activeCell="A1" sqref="A1"/>
    </sheetView>
  </sheetViews>
  <sheetFormatPr defaultColWidth="9.00390625" defaultRowHeight="21.75" customHeight="1"/>
  <cols>
    <col min="1" max="1" width="12.125" style="3" customWidth="1"/>
    <col min="2" max="2" width="6.125" style="3" customWidth="1"/>
    <col min="3" max="3" width="7.125" style="5" customWidth="1"/>
    <col min="4" max="4" width="6.625" style="5" customWidth="1"/>
    <col min="5" max="5" width="5.625" style="5" customWidth="1"/>
    <col min="6" max="6" width="5.375" style="5" customWidth="1"/>
    <col min="7" max="7" width="5.625" style="5" customWidth="1"/>
    <col min="8" max="8" width="5.375" style="5" customWidth="1"/>
    <col min="9" max="9" width="5.625" style="5" customWidth="1"/>
    <col min="10" max="10" width="5.375" style="5" customWidth="1"/>
    <col min="11" max="11" width="5.625" style="5" customWidth="1"/>
    <col min="12" max="12" width="5.375" style="5" customWidth="1"/>
    <col min="13" max="13" width="6.875" style="19" customWidth="1"/>
    <col min="14" max="14" width="5.875" style="20" customWidth="1"/>
    <col min="15" max="15" width="5.75390625" style="20" customWidth="1"/>
    <col min="16" max="16" width="5.875" style="20" customWidth="1"/>
    <col min="17" max="17" width="5.75390625" style="20" customWidth="1"/>
    <col min="18" max="18" width="5.875" style="20" customWidth="1"/>
    <col min="19" max="19" width="5.75390625" style="20" customWidth="1"/>
    <col min="20" max="20" width="5.875" style="20" customWidth="1"/>
    <col min="21" max="21" width="5.75390625" style="20" customWidth="1"/>
    <col min="22" max="22" width="5.875" style="20" customWidth="1"/>
    <col min="23" max="23" width="5.75390625" style="21" customWidth="1"/>
    <col min="24" max="25" width="5.50390625" style="22" customWidth="1"/>
    <col min="26" max="16384" width="10.625" style="1" customWidth="1"/>
  </cols>
  <sheetData>
    <row r="1" spans="1:25" s="44" customFormat="1" ht="19.5" customHeight="1">
      <c r="A1" s="60" t="s">
        <v>470</v>
      </c>
      <c r="B1" s="54"/>
      <c r="C1" s="45"/>
      <c r="D1" s="45"/>
      <c r="E1" s="45"/>
      <c r="F1" s="45"/>
      <c r="G1" s="45"/>
      <c r="H1" s="45"/>
      <c r="I1" s="45"/>
      <c r="J1" s="45"/>
      <c r="K1" s="45"/>
      <c r="L1" s="45"/>
      <c r="M1" s="54"/>
      <c r="N1" s="45"/>
      <c r="O1" s="45"/>
      <c r="P1" s="45"/>
      <c r="Q1" s="45"/>
      <c r="R1" s="45"/>
      <c r="S1" s="45"/>
      <c r="T1" s="45"/>
      <c r="U1" s="45"/>
      <c r="V1" s="45"/>
      <c r="W1" s="184"/>
      <c r="X1" s="45"/>
      <c r="Y1" s="321" t="s">
        <v>503</v>
      </c>
    </row>
    <row r="2" spans="1:25" s="112" customFormat="1" ht="19.5" customHeight="1">
      <c r="A2" s="747" t="s">
        <v>451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748" t="s">
        <v>452</v>
      </c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</row>
    <row r="3" spans="1:25" s="30" customFormat="1" ht="19.5" customHeight="1" thickBot="1">
      <c r="A3" s="24"/>
      <c r="B3" s="24"/>
      <c r="C3" s="27"/>
      <c r="D3" s="27"/>
      <c r="E3" s="27"/>
      <c r="F3" s="27"/>
      <c r="G3" s="27"/>
      <c r="H3" s="27"/>
      <c r="I3" s="27"/>
      <c r="J3" s="27"/>
      <c r="K3" s="27"/>
      <c r="L3" s="59" t="s">
        <v>471</v>
      </c>
      <c r="M3" s="24"/>
      <c r="N3" s="27"/>
      <c r="O3" s="27"/>
      <c r="P3" s="27"/>
      <c r="Q3" s="27"/>
      <c r="R3" s="27"/>
      <c r="S3" s="27"/>
      <c r="T3" s="27"/>
      <c r="U3" s="27"/>
      <c r="V3" s="27"/>
      <c r="W3" s="176"/>
      <c r="X3" s="27"/>
      <c r="Y3" s="29" t="s">
        <v>14</v>
      </c>
    </row>
    <row r="4" spans="1:25" s="67" customFormat="1" ht="15" customHeight="1">
      <c r="A4" s="177"/>
      <c r="B4" s="178"/>
      <c r="C4" s="97"/>
      <c r="D4" s="830" t="s">
        <v>492</v>
      </c>
      <c r="E4" s="831"/>
      <c r="F4" s="831"/>
      <c r="G4" s="831"/>
      <c r="H4" s="831"/>
      <c r="I4" s="831"/>
      <c r="J4" s="831"/>
      <c r="K4" s="831"/>
      <c r="L4" s="831"/>
      <c r="M4" s="179"/>
      <c r="N4" s="180"/>
      <c r="O4" s="68"/>
      <c r="P4" s="68"/>
      <c r="Q4" s="68"/>
      <c r="R4" s="744" t="s">
        <v>463</v>
      </c>
      <c r="S4" s="744"/>
      <c r="T4" s="68"/>
      <c r="U4" s="69"/>
      <c r="V4" s="69"/>
      <c r="W4" s="68"/>
      <c r="X4" s="181"/>
      <c r="Y4" s="701" t="s">
        <v>806</v>
      </c>
    </row>
    <row r="5" spans="1:25" s="67" customFormat="1" ht="15" customHeight="1">
      <c r="A5" s="687" t="s">
        <v>493</v>
      </c>
      <c r="B5" s="833" t="s">
        <v>494</v>
      </c>
      <c r="C5" s="835" t="s">
        <v>495</v>
      </c>
      <c r="D5" s="717" t="s">
        <v>496</v>
      </c>
      <c r="E5" s="826" t="s">
        <v>443</v>
      </c>
      <c r="F5" s="827"/>
      <c r="G5" s="826" t="s">
        <v>2</v>
      </c>
      <c r="H5" s="836"/>
      <c r="I5" s="69"/>
      <c r="J5" s="471" t="s">
        <v>500</v>
      </c>
      <c r="K5" s="69"/>
      <c r="L5" s="323" t="s">
        <v>501</v>
      </c>
      <c r="M5" s="182"/>
      <c r="N5" s="826" t="s">
        <v>441</v>
      </c>
      <c r="O5" s="827"/>
      <c r="P5" s="826" t="s">
        <v>440</v>
      </c>
      <c r="Q5" s="827"/>
      <c r="R5" s="826" t="s">
        <v>3</v>
      </c>
      <c r="S5" s="827"/>
      <c r="T5" s="826" t="s">
        <v>439</v>
      </c>
      <c r="U5" s="827"/>
      <c r="V5" s="826" t="s">
        <v>438</v>
      </c>
      <c r="W5" s="827"/>
      <c r="X5" s="839" t="s">
        <v>497</v>
      </c>
      <c r="Y5" s="825"/>
    </row>
    <row r="6" spans="1:25" s="67" customFormat="1" ht="24" customHeight="1">
      <c r="A6" s="832"/>
      <c r="B6" s="834"/>
      <c r="C6" s="718"/>
      <c r="D6" s="718"/>
      <c r="E6" s="828"/>
      <c r="F6" s="829"/>
      <c r="G6" s="837"/>
      <c r="H6" s="838"/>
      <c r="I6" s="841" t="s">
        <v>442</v>
      </c>
      <c r="J6" s="842"/>
      <c r="K6" s="472" t="s">
        <v>747</v>
      </c>
      <c r="L6" s="69"/>
      <c r="M6" s="322" t="s">
        <v>462</v>
      </c>
      <c r="N6" s="828"/>
      <c r="O6" s="829"/>
      <c r="P6" s="828"/>
      <c r="Q6" s="829"/>
      <c r="R6" s="828"/>
      <c r="S6" s="829"/>
      <c r="T6" s="828"/>
      <c r="U6" s="829"/>
      <c r="V6" s="828"/>
      <c r="W6" s="829"/>
      <c r="X6" s="840"/>
      <c r="Y6" s="825"/>
    </row>
    <row r="7" spans="1:25" s="67" customFormat="1" ht="24" customHeight="1">
      <c r="A7" s="832" t="s">
        <v>4</v>
      </c>
      <c r="B7" s="145"/>
      <c r="C7" s="778" t="s">
        <v>5</v>
      </c>
      <c r="D7" s="143"/>
      <c r="E7" s="839" t="s">
        <v>466</v>
      </c>
      <c r="F7" s="839" t="s">
        <v>6</v>
      </c>
      <c r="G7" s="839" t="s">
        <v>466</v>
      </c>
      <c r="H7" s="839" t="s">
        <v>6</v>
      </c>
      <c r="I7" s="839" t="s">
        <v>466</v>
      </c>
      <c r="J7" s="839" t="s">
        <v>6</v>
      </c>
      <c r="K7" s="841" t="s">
        <v>7</v>
      </c>
      <c r="L7" s="842"/>
      <c r="M7" s="476" t="s">
        <v>69</v>
      </c>
      <c r="N7" s="839" t="s">
        <v>466</v>
      </c>
      <c r="O7" s="839" t="s">
        <v>6</v>
      </c>
      <c r="P7" s="839" t="s">
        <v>466</v>
      </c>
      <c r="Q7" s="839" t="s">
        <v>6</v>
      </c>
      <c r="R7" s="839" t="s">
        <v>466</v>
      </c>
      <c r="S7" s="839" t="s">
        <v>6</v>
      </c>
      <c r="T7" s="839" t="s">
        <v>466</v>
      </c>
      <c r="U7" s="839" t="s">
        <v>6</v>
      </c>
      <c r="V7" s="839" t="s">
        <v>466</v>
      </c>
      <c r="W7" s="839" t="s">
        <v>6</v>
      </c>
      <c r="X7" s="718"/>
      <c r="Y7" s="825"/>
    </row>
    <row r="8" spans="1:25" s="67" customFormat="1" ht="15" customHeight="1">
      <c r="A8" s="832"/>
      <c r="B8" s="145"/>
      <c r="C8" s="778"/>
      <c r="D8" s="143"/>
      <c r="E8" s="718"/>
      <c r="F8" s="718"/>
      <c r="G8" s="718"/>
      <c r="H8" s="718"/>
      <c r="I8" s="718"/>
      <c r="J8" s="718"/>
      <c r="K8" s="386" t="s">
        <v>466</v>
      </c>
      <c r="L8" s="386" t="s">
        <v>750</v>
      </c>
      <c r="M8" s="387" t="s">
        <v>750</v>
      </c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77" t="s">
        <v>464</v>
      </c>
      <c r="Y8" s="146"/>
    </row>
    <row r="9" spans="1:25" s="67" customFormat="1" ht="15" customHeight="1" thickBot="1">
      <c r="A9" s="183"/>
      <c r="B9" s="470" t="s">
        <v>467</v>
      </c>
      <c r="C9" s="779"/>
      <c r="D9" s="434" t="s">
        <v>70</v>
      </c>
      <c r="E9" s="150" t="s">
        <v>461</v>
      </c>
      <c r="F9" s="150" t="s">
        <v>71</v>
      </c>
      <c r="G9" s="150" t="s">
        <v>461</v>
      </c>
      <c r="H9" s="150" t="s">
        <v>71</v>
      </c>
      <c r="I9" s="150" t="s">
        <v>461</v>
      </c>
      <c r="J9" s="150" t="s">
        <v>71</v>
      </c>
      <c r="K9" s="151" t="s">
        <v>461</v>
      </c>
      <c r="L9" s="150" t="s">
        <v>71</v>
      </c>
      <c r="M9" s="150" t="s">
        <v>71</v>
      </c>
      <c r="N9" s="150" t="s">
        <v>461</v>
      </c>
      <c r="O9" s="150" t="s">
        <v>71</v>
      </c>
      <c r="P9" s="150" t="s">
        <v>461</v>
      </c>
      <c r="Q9" s="150" t="s">
        <v>71</v>
      </c>
      <c r="R9" s="150" t="s">
        <v>461</v>
      </c>
      <c r="S9" s="150" t="s">
        <v>71</v>
      </c>
      <c r="T9" s="150" t="s">
        <v>461</v>
      </c>
      <c r="U9" s="150" t="s">
        <v>71</v>
      </c>
      <c r="V9" s="150" t="s">
        <v>461</v>
      </c>
      <c r="W9" s="150" t="s">
        <v>71</v>
      </c>
      <c r="X9" s="843"/>
      <c r="Y9" s="152" t="s">
        <v>463</v>
      </c>
    </row>
    <row r="10" spans="1:25" s="67" customFormat="1" ht="18" customHeight="1">
      <c r="A10" s="844" t="s">
        <v>72</v>
      </c>
      <c r="B10" s="473" t="s">
        <v>73</v>
      </c>
      <c r="C10" s="36">
        <v>1217055</v>
      </c>
      <c r="D10" s="36">
        <v>1133884</v>
      </c>
      <c r="E10" s="36">
        <v>1627</v>
      </c>
      <c r="F10" s="36">
        <v>415</v>
      </c>
      <c r="G10" s="36">
        <v>31100</v>
      </c>
      <c r="H10" s="36">
        <v>14831</v>
      </c>
      <c r="I10" s="36">
        <v>26003</v>
      </c>
      <c r="J10" s="36">
        <v>9875</v>
      </c>
      <c r="K10" s="36">
        <v>21570</v>
      </c>
      <c r="L10" s="36">
        <v>9907</v>
      </c>
      <c r="M10" s="36">
        <v>5754</v>
      </c>
      <c r="N10" s="36">
        <v>56939</v>
      </c>
      <c r="O10" s="36">
        <v>30532</v>
      </c>
      <c r="P10" s="36">
        <v>163647</v>
      </c>
      <c r="Q10" s="36">
        <v>55503</v>
      </c>
      <c r="R10" s="36">
        <v>152505</v>
      </c>
      <c r="S10" s="36">
        <v>105612</v>
      </c>
      <c r="T10" s="36">
        <v>5730</v>
      </c>
      <c r="U10" s="36">
        <v>1385</v>
      </c>
      <c r="V10" s="36">
        <v>211308</v>
      </c>
      <c r="W10" s="185">
        <v>213621</v>
      </c>
      <c r="X10" s="36">
        <v>16020</v>
      </c>
      <c r="Y10" s="186">
        <v>83171</v>
      </c>
    </row>
    <row r="11" spans="1:25" s="67" customFormat="1" ht="18" customHeight="1">
      <c r="A11" s="845"/>
      <c r="B11" s="474" t="s">
        <v>453</v>
      </c>
      <c r="C11" s="36">
        <v>636838</v>
      </c>
      <c r="D11" s="36">
        <v>612280</v>
      </c>
      <c r="E11" s="36">
        <v>1422</v>
      </c>
      <c r="F11" s="36">
        <v>316</v>
      </c>
      <c r="G11" s="36">
        <v>20992</v>
      </c>
      <c r="H11" s="36">
        <v>8403</v>
      </c>
      <c r="I11" s="36">
        <v>16517</v>
      </c>
      <c r="J11" s="36">
        <v>5327</v>
      </c>
      <c r="K11" s="36">
        <v>14490</v>
      </c>
      <c r="L11" s="36">
        <v>5728</v>
      </c>
      <c r="M11" s="36">
        <v>3325</v>
      </c>
      <c r="N11" s="36">
        <v>33986</v>
      </c>
      <c r="O11" s="36">
        <v>17336</v>
      </c>
      <c r="P11" s="36">
        <v>85669</v>
      </c>
      <c r="Q11" s="36">
        <v>28166</v>
      </c>
      <c r="R11" s="36">
        <v>84486</v>
      </c>
      <c r="S11" s="36">
        <v>57160</v>
      </c>
      <c r="T11" s="36">
        <v>4238</v>
      </c>
      <c r="U11" s="36">
        <v>1093</v>
      </c>
      <c r="V11" s="36">
        <v>103906</v>
      </c>
      <c r="W11" s="185">
        <v>109368</v>
      </c>
      <c r="X11" s="36">
        <v>10352</v>
      </c>
      <c r="Y11" s="186">
        <v>24558</v>
      </c>
    </row>
    <row r="12" spans="1:25" s="67" customFormat="1" ht="18" customHeight="1">
      <c r="A12" s="845"/>
      <c r="B12" s="474" t="s">
        <v>74</v>
      </c>
      <c r="C12" s="36">
        <v>580217</v>
      </c>
      <c r="D12" s="36">
        <v>521604</v>
      </c>
      <c r="E12" s="36">
        <v>205</v>
      </c>
      <c r="F12" s="36">
        <v>99</v>
      </c>
      <c r="G12" s="36">
        <v>10108</v>
      </c>
      <c r="H12" s="36">
        <v>6428</v>
      </c>
      <c r="I12" s="36">
        <v>9486</v>
      </c>
      <c r="J12" s="36">
        <v>4548</v>
      </c>
      <c r="K12" s="36">
        <v>7080</v>
      </c>
      <c r="L12" s="36">
        <v>4179</v>
      </c>
      <c r="M12" s="36">
        <v>2429</v>
      </c>
      <c r="N12" s="36">
        <v>22953</v>
      </c>
      <c r="O12" s="36">
        <v>13196</v>
      </c>
      <c r="P12" s="36">
        <v>77978</v>
      </c>
      <c r="Q12" s="36">
        <v>27337</v>
      </c>
      <c r="R12" s="36">
        <v>68019</v>
      </c>
      <c r="S12" s="36">
        <v>48452</v>
      </c>
      <c r="T12" s="36">
        <v>1492</v>
      </c>
      <c r="U12" s="36">
        <v>292</v>
      </c>
      <c r="V12" s="36">
        <v>107402</v>
      </c>
      <c r="W12" s="185">
        <v>104253</v>
      </c>
      <c r="X12" s="36">
        <v>5668</v>
      </c>
      <c r="Y12" s="186">
        <v>58613</v>
      </c>
    </row>
    <row r="13" spans="1:25" s="67" customFormat="1" ht="10.5" customHeight="1">
      <c r="A13" s="170"/>
      <c r="B13" s="189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87"/>
      <c r="P13" s="187"/>
      <c r="Q13" s="187"/>
      <c r="R13" s="36"/>
      <c r="S13" s="36"/>
      <c r="T13" s="36"/>
      <c r="U13" s="36"/>
      <c r="V13" s="36"/>
      <c r="W13" s="185"/>
      <c r="X13" s="36"/>
      <c r="Y13" s="186"/>
    </row>
    <row r="14" spans="1:25" s="67" customFormat="1" ht="18" customHeight="1">
      <c r="A14" s="844" t="s">
        <v>75</v>
      </c>
      <c r="B14" s="474" t="s">
        <v>73</v>
      </c>
      <c r="C14" s="36">
        <v>1245991</v>
      </c>
      <c r="D14" s="36">
        <v>1167325</v>
      </c>
      <c r="E14" s="36">
        <v>2076</v>
      </c>
      <c r="F14" s="36">
        <v>980</v>
      </c>
      <c r="G14" s="36">
        <v>33719</v>
      </c>
      <c r="H14" s="36">
        <v>15643</v>
      </c>
      <c r="I14" s="36">
        <v>28417</v>
      </c>
      <c r="J14" s="36">
        <v>11443</v>
      </c>
      <c r="K14" s="36">
        <v>23676</v>
      </c>
      <c r="L14" s="36">
        <v>10193</v>
      </c>
      <c r="M14" s="36">
        <v>5912</v>
      </c>
      <c r="N14" s="36">
        <v>57475</v>
      </c>
      <c r="O14" s="36">
        <v>31546</v>
      </c>
      <c r="P14" s="36">
        <v>176915</v>
      </c>
      <c r="Q14" s="36">
        <v>59581</v>
      </c>
      <c r="R14" s="36">
        <v>158827</v>
      </c>
      <c r="S14" s="36">
        <v>111570</v>
      </c>
      <c r="T14" s="36">
        <v>5457</v>
      </c>
      <c r="U14" s="36">
        <v>1145</v>
      </c>
      <c r="V14" s="36">
        <v>208983</v>
      </c>
      <c r="W14" s="185">
        <v>209144</v>
      </c>
      <c r="X14" s="36">
        <v>14623</v>
      </c>
      <c r="Y14" s="186">
        <v>78666</v>
      </c>
    </row>
    <row r="15" spans="1:25" s="67" customFormat="1" ht="18" customHeight="1">
      <c r="A15" s="845"/>
      <c r="B15" s="474" t="s">
        <v>453</v>
      </c>
      <c r="C15" s="36">
        <v>650874</v>
      </c>
      <c r="D15" s="36">
        <v>628683</v>
      </c>
      <c r="E15" s="36">
        <v>1785</v>
      </c>
      <c r="F15" s="36">
        <v>697</v>
      </c>
      <c r="G15" s="36">
        <v>22425</v>
      </c>
      <c r="H15" s="36">
        <v>5626</v>
      </c>
      <c r="I15" s="36">
        <v>17704</v>
      </c>
      <c r="J15" s="36">
        <v>5518</v>
      </c>
      <c r="K15" s="36">
        <v>15627</v>
      </c>
      <c r="L15" s="36">
        <v>5795</v>
      </c>
      <c r="M15" s="36">
        <v>3321</v>
      </c>
      <c r="N15" s="187">
        <v>33819</v>
      </c>
      <c r="O15" s="36">
        <v>17767</v>
      </c>
      <c r="P15" s="36">
        <v>93473</v>
      </c>
      <c r="Q15" s="36">
        <v>30106</v>
      </c>
      <c r="R15" s="36">
        <v>88700</v>
      </c>
      <c r="S15" s="36">
        <v>60248</v>
      </c>
      <c r="T15" s="36">
        <v>3834</v>
      </c>
      <c r="U15" s="36">
        <v>870</v>
      </c>
      <c r="V15" s="36">
        <v>101827</v>
      </c>
      <c r="W15" s="185">
        <v>107015</v>
      </c>
      <c r="X15" s="36">
        <v>9526</v>
      </c>
      <c r="Y15" s="186">
        <v>22191</v>
      </c>
    </row>
    <row r="16" spans="1:25" s="67" customFormat="1" ht="18" customHeight="1">
      <c r="A16" s="845"/>
      <c r="B16" s="474" t="s">
        <v>74</v>
      </c>
      <c r="C16" s="36">
        <v>595117</v>
      </c>
      <c r="D16" s="36">
        <v>538642</v>
      </c>
      <c r="E16" s="36">
        <v>291</v>
      </c>
      <c r="F16" s="36">
        <v>283</v>
      </c>
      <c r="G16" s="36">
        <v>11294</v>
      </c>
      <c r="H16" s="36">
        <v>7017</v>
      </c>
      <c r="I16" s="36">
        <v>10713</v>
      </c>
      <c r="J16" s="36">
        <v>5925</v>
      </c>
      <c r="K16" s="36">
        <v>8049</v>
      </c>
      <c r="L16" s="36">
        <v>4398</v>
      </c>
      <c r="M16" s="36">
        <v>2591</v>
      </c>
      <c r="N16" s="36">
        <v>23656</v>
      </c>
      <c r="O16" s="187">
        <v>13779</v>
      </c>
      <c r="P16" s="187">
        <v>83442</v>
      </c>
      <c r="Q16" s="187">
        <v>29475</v>
      </c>
      <c r="R16" s="36">
        <v>70127</v>
      </c>
      <c r="S16" s="36">
        <v>51322</v>
      </c>
      <c r="T16" s="36">
        <v>1623</v>
      </c>
      <c r="U16" s="36">
        <v>275</v>
      </c>
      <c r="V16" s="36">
        <v>107156</v>
      </c>
      <c r="W16" s="185">
        <v>102129</v>
      </c>
      <c r="X16" s="36">
        <v>5097</v>
      </c>
      <c r="Y16" s="186">
        <v>56475</v>
      </c>
    </row>
    <row r="17" spans="1:25" s="67" customFormat="1" ht="10.5" customHeight="1">
      <c r="A17" s="170"/>
      <c r="B17" s="189"/>
      <c r="C17" s="36"/>
      <c r="D17" s="187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185"/>
      <c r="X17" s="36"/>
      <c r="Y17" s="186"/>
    </row>
    <row r="18" spans="1:25" s="67" customFormat="1" ht="18" customHeight="1">
      <c r="A18" s="844" t="s">
        <v>76</v>
      </c>
      <c r="B18" s="474" t="s">
        <v>73</v>
      </c>
      <c r="C18" s="36">
        <v>1270636</v>
      </c>
      <c r="D18" s="36">
        <v>1191803</v>
      </c>
      <c r="E18" s="36">
        <v>2246</v>
      </c>
      <c r="F18" s="36">
        <v>934</v>
      </c>
      <c r="G18" s="36">
        <v>37190</v>
      </c>
      <c r="H18" s="36">
        <v>16867</v>
      </c>
      <c r="I18" s="36">
        <v>27733</v>
      </c>
      <c r="J18" s="36">
        <v>11389</v>
      </c>
      <c r="K18" s="36">
        <v>30351</v>
      </c>
      <c r="L18" s="36">
        <v>11692</v>
      </c>
      <c r="M18" s="36">
        <v>6900</v>
      </c>
      <c r="N18" s="36">
        <v>64709</v>
      </c>
      <c r="O18" s="187">
        <v>35273</v>
      </c>
      <c r="P18" s="187">
        <v>188375</v>
      </c>
      <c r="Q18" s="187">
        <v>56623</v>
      </c>
      <c r="R18" s="36">
        <v>167837</v>
      </c>
      <c r="S18" s="36">
        <v>109607</v>
      </c>
      <c r="T18" s="36">
        <v>5226</v>
      </c>
      <c r="U18" s="36">
        <v>1402</v>
      </c>
      <c r="V18" s="36">
        <v>197959</v>
      </c>
      <c r="W18" s="185">
        <v>204367</v>
      </c>
      <c r="X18" s="36">
        <v>15123</v>
      </c>
      <c r="Y18" s="186">
        <v>78833</v>
      </c>
    </row>
    <row r="19" spans="1:25" s="67" customFormat="1" ht="18" customHeight="1">
      <c r="A19" s="845"/>
      <c r="B19" s="474" t="s">
        <v>453</v>
      </c>
      <c r="C19" s="36">
        <v>662425</v>
      </c>
      <c r="D19" s="36">
        <v>639408</v>
      </c>
      <c r="E19" s="36">
        <v>1900</v>
      </c>
      <c r="F19" s="36">
        <v>647</v>
      </c>
      <c r="G19" s="36">
        <v>24255</v>
      </c>
      <c r="H19" s="36">
        <v>9048</v>
      </c>
      <c r="I19" s="36">
        <v>16838</v>
      </c>
      <c r="J19" s="36">
        <v>5615</v>
      </c>
      <c r="K19" s="36">
        <v>19689</v>
      </c>
      <c r="L19" s="36">
        <v>6730</v>
      </c>
      <c r="M19" s="36">
        <v>3780</v>
      </c>
      <c r="N19" s="36">
        <v>37743</v>
      </c>
      <c r="O19" s="187">
        <v>19808</v>
      </c>
      <c r="P19" s="187">
        <v>99157</v>
      </c>
      <c r="Q19" s="187">
        <v>28424</v>
      </c>
      <c r="R19" s="36">
        <v>91696</v>
      </c>
      <c r="S19" s="36">
        <v>58711</v>
      </c>
      <c r="T19" s="36">
        <v>3952</v>
      </c>
      <c r="U19" s="36">
        <v>1042</v>
      </c>
      <c r="V19" s="36">
        <v>96293</v>
      </c>
      <c r="W19" s="185">
        <v>104386</v>
      </c>
      <c r="X19" s="36">
        <v>9694</v>
      </c>
      <c r="Y19" s="186">
        <v>23017</v>
      </c>
    </row>
    <row r="20" spans="1:25" s="67" customFormat="1" ht="18" customHeight="1">
      <c r="A20" s="845"/>
      <c r="B20" s="474" t="s">
        <v>74</v>
      </c>
      <c r="C20" s="36">
        <v>608211</v>
      </c>
      <c r="D20" s="36">
        <v>552395</v>
      </c>
      <c r="E20" s="36">
        <v>346</v>
      </c>
      <c r="F20" s="36">
        <v>287</v>
      </c>
      <c r="G20" s="36">
        <v>12935</v>
      </c>
      <c r="H20" s="36">
        <v>7819</v>
      </c>
      <c r="I20" s="36">
        <v>10895</v>
      </c>
      <c r="J20" s="36">
        <v>5774</v>
      </c>
      <c r="K20" s="36">
        <v>10662</v>
      </c>
      <c r="L20" s="36">
        <v>4962</v>
      </c>
      <c r="M20" s="36">
        <v>3120</v>
      </c>
      <c r="N20" s="36">
        <v>26966</v>
      </c>
      <c r="O20" s="36">
        <v>15465</v>
      </c>
      <c r="P20" s="36">
        <v>89218</v>
      </c>
      <c r="Q20" s="36">
        <v>28199</v>
      </c>
      <c r="R20" s="36">
        <v>76141</v>
      </c>
      <c r="S20" s="36">
        <v>50896</v>
      </c>
      <c r="T20" s="36">
        <v>1274</v>
      </c>
      <c r="U20" s="36">
        <v>360</v>
      </c>
      <c r="V20" s="36">
        <v>101666</v>
      </c>
      <c r="W20" s="185">
        <v>99981</v>
      </c>
      <c r="X20" s="36">
        <v>5429</v>
      </c>
      <c r="Y20" s="186">
        <v>55816</v>
      </c>
    </row>
    <row r="21" spans="1:25" s="67" customFormat="1" ht="10.5" customHeight="1">
      <c r="A21" s="170"/>
      <c r="B21" s="18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187"/>
      <c r="P21" s="187"/>
      <c r="Q21" s="187"/>
      <c r="R21" s="36"/>
      <c r="S21" s="36"/>
      <c r="T21" s="36"/>
      <c r="U21" s="36"/>
      <c r="V21" s="36"/>
      <c r="W21" s="185"/>
      <c r="X21" s="36"/>
      <c r="Y21" s="186"/>
    </row>
    <row r="22" spans="1:25" s="67" customFormat="1" ht="18" customHeight="1">
      <c r="A22" s="844" t="s">
        <v>77</v>
      </c>
      <c r="B22" s="474" t="s">
        <v>73</v>
      </c>
      <c r="C22" s="36">
        <v>1298168</v>
      </c>
      <c r="D22" s="36">
        <v>1219087</v>
      </c>
      <c r="E22" s="36">
        <v>2371</v>
      </c>
      <c r="F22" s="36">
        <v>959</v>
      </c>
      <c r="G22" s="36">
        <v>39929</v>
      </c>
      <c r="H22" s="36">
        <v>17929</v>
      </c>
      <c r="I22" s="36">
        <v>34044</v>
      </c>
      <c r="J22" s="36">
        <v>12266</v>
      </c>
      <c r="K22" s="36">
        <v>30485</v>
      </c>
      <c r="L22" s="36">
        <v>11457</v>
      </c>
      <c r="M22" s="36">
        <v>7164</v>
      </c>
      <c r="N22" s="36">
        <v>70749</v>
      </c>
      <c r="O22" s="36">
        <v>35236</v>
      </c>
      <c r="P22" s="36">
        <v>200999</v>
      </c>
      <c r="Q22" s="36">
        <v>57008</v>
      </c>
      <c r="R22" s="36">
        <v>171310</v>
      </c>
      <c r="S22" s="36">
        <v>109546</v>
      </c>
      <c r="T22" s="36">
        <v>4888</v>
      </c>
      <c r="U22" s="36">
        <v>903</v>
      </c>
      <c r="V22" s="36">
        <v>192814</v>
      </c>
      <c r="W22" s="185">
        <v>205418</v>
      </c>
      <c r="X22" s="36">
        <v>13612</v>
      </c>
      <c r="Y22" s="186">
        <v>79081</v>
      </c>
    </row>
    <row r="23" spans="1:25" s="67" customFormat="1" ht="18" customHeight="1">
      <c r="A23" s="845"/>
      <c r="B23" s="474" t="s">
        <v>453</v>
      </c>
      <c r="C23" s="36">
        <v>676564</v>
      </c>
      <c r="D23" s="36">
        <v>651858</v>
      </c>
      <c r="E23" s="36">
        <v>1956</v>
      </c>
      <c r="F23" s="36">
        <v>671</v>
      </c>
      <c r="G23" s="36">
        <v>25517</v>
      </c>
      <c r="H23" s="36">
        <v>9509</v>
      </c>
      <c r="I23" s="36">
        <v>20506</v>
      </c>
      <c r="J23" s="36">
        <v>6165</v>
      </c>
      <c r="K23" s="36">
        <v>19453</v>
      </c>
      <c r="L23" s="36">
        <v>6330</v>
      </c>
      <c r="M23" s="36">
        <v>3900</v>
      </c>
      <c r="N23" s="36">
        <v>40849</v>
      </c>
      <c r="O23" s="36">
        <v>19992</v>
      </c>
      <c r="P23" s="36">
        <v>104429</v>
      </c>
      <c r="Q23" s="36">
        <v>29065</v>
      </c>
      <c r="R23" s="36">
        <v>93402</v>
      </c>
      <c r="S23" s="36">
        <v>58203</v>
      </c>
      <c r="T23" s="36">
        <v>3602</v>
      </c>
      <c r="U23" s="36">
        <v>643</v>
      </c>
      <c r="V23" s="36">
        <v>93641</v>
      </c>
      <c r="W23" s="185">
        <v>105439</v>
      </c>
      <c r="X23" s="36">
        <v>8586</v>
      </c>
      <c r="Y23" s="186">
        <v>24706</v>
      </c>
    </row>
    <row r="24" spans="1:25" s="67" customFormat="1" ht="18" customHeight="1">
      <c r="A24" s="845"/>
      <c r="B24" s="474" t="s">
        <v>74</v>
      </c>
      <c r="C24" s="36">
        <v>621604</v>
      </c>
      <c r="D24" s="36">
        <v>567229</v>
      </c>
      <c r="E24" s="36">
        <v>415</v>
      </c>
      <c r="F24" s="36">
        <v>288</v>
      </c>
      <c r="G24" s="36">
        <v>14412</v>
      </c>
      <c r="H24" s="36">
        <v>8420</v>
      </c>
      <c r="I24" s="36">
        <v>13538</v>
      </c>
      <c r="J24" s="36">
        <v>6101</v>
      </c>
      <c r="K24" s="36">
        <v>11032</v>
      </c>
      <c r="L24" s="36">
        <v>5127</v>
      </c>
      <c r="M24" s="36">
        <v>3264</v>
      </c>
      <c r="N24" s="36">
        <v>29900</v>
      </c>
      <c r="O24" s="36">
        <v>15244</v>
      </c>
      <c r="P24" s="36">
        <v>96570</v>
      </c>
      <c r="Q24" s="36">
        <v>27943</v>
      </c>
      <c r="R24" s="36">
        <v>77908</v>
      </c>
      <c r="S24" s="36">
        <v>51343</v>
      </c>
      <c r="T24" s="36">
        <v>1286</v>
      </c>
      <c r="U24" s="36">
        <v>260</v>
      </c>
      <c r="V24" s="36">
        <v>99173</v>
      </c>
      <c r="W24" s="185">
        <v>99979</v>
      </c>
      <c r="X24" s="36">
        <v>5026</v>
      </c>
      <c r="Y24" s="186">
        <v>54375</v>
      </c>
    </row>
    <row r="25" spans="1:25" s="67" customFormat="1" ht="10.5" customHeight="1">
      <c r="A25" s="170"/>
      <c r="B25" s="189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185"/>
      <c r="X25" s="36"/>
      <c r="Y25" s="186"/>
    </row>
    <row r="26" spans="1:25" s="67" customFormat="1" ht="18" customHeight="1">
      <c r="A26" s="846" t="s">
        <v>78</v>
      </c>
      <c r="B26" s="474" t="s">
        <v>73</v>
      </c>
      <c r="C26" s="36">
        <v>1333587</v>
      </c>
      <c r="D26" s="36">
        <v>1257469</v>
      </c>
      <c r="E26" s="36">
        <v>2889</v>
      </c>
      <c r="F26" s="36">
        <v>730</v>
      </c>
      <c r="G26" s="36">
        <v>37588</v>
      </c>
      <c r="H26" s="36">
        <v>9678</v>
      </c>
      <c r="I26" s="36">
        <v>29541</v>
      </c>
      <c r="J26" s="36">
        <v>5942</v>
      </c>
      <c r="K26" s="36">
        <v>26629</v>
      </c>
      <c r="L26" s="36">
        <v>7130</v>
      </c>
      <c r="M26" s="36">
        <v>2386</v>
      </c>
      <c r="N26" s="36">
        <v>64788</v>
      </c>
      <c r="O26" s="36">
        <v>22154</v>
      </c>
      <c r="P26" s="36">
        <v>167669</v>
      </c>
      <c r="Q26" s="36">
        <v>39662</v>
      </c>
      <c r="R26" s="36">
        <v>317591</v>
      </c>
      <c r="S26" s="36">
        <v>111748</v>
      </c>
      <c r="T26" s="36">
        <v>5940</v>
      </c>
      <c r="U26" s="36">
        <v>1885</v>
      </c>
      <c r="V26" s="36">
        <v>192903</v>
      </c>
      <c r="W26" s="185">
        <v>197197</v>
      </c>
      <c r="X26" s="36">
        <v>13419</v>
      </c>
      <c r="Y26" s="186">
        <v>76118</v>
      </c>
    </row>
    <row r="27" spans="1:25" s="67" customFormat="1" ht="18" customHeight="1">
      <c r="A27" s="845"/>
      <c r="B27" s="474" t="s">
        <v>453</v>
      </c>
      <c r="C27" s="36">
        <v>692393</v>
      </c>
      <c r="D27" s="36">
        <v>671352</v>
      </c>
      <c r="E27" s="36">
        <v>2371</v>
      </c>
      <c r="F27" s="36">
        <v>519</v>
      </c>
      <c r="G27" s="36">
        <v>24457</v>
      </c>
      <c r="H27" s="36">
        <v>5893</v>
      </c>
      <c r="I27" s="36">
        <v>18167</v>
      </c>
      <c r="J27" s="36">
        <v>3451</v>
      </c>
      <c r="K27" s="36">
        <v>16927</v>
      </c>
      <c r="L27" s="36">
        <v>4458</v>
      </c>
      <c r="M27" s="36">
        <v>1290</v>
      </c>
      <c r="N27" s="36">
        <v>36983</v>
      </c>
      <c r="O27" s="36">
        <v>12691</v>
      </c>
      <c r="P27" s="36">
        <v>87642</v>
      </c>
      <c r="Q27" s="36">
        <v>21510</v>
      </c>
      <c r="R27" s="36">
        <v>167016</v>
      </c>
      <c r="S27" s="36">
        <v>59977</v>
      </c>
      <c r="T27" s="36">
        <v>4383</v>
      </c>
      <c r="U27" s="36">
        <v>1273</v>
      </c>
      <c r="V27" s="36">
        <v>92835</v>
      </c>
      <c r="W27" s="185">
        <v>100940</v>
      </c>
      <c r="X27" s="36">
        <v>8569</v>
      </c>
      <c r="Y27" s="186">
        <v>21041</v>
      </c>
    </row>
    <row r="28" spans="1:25" s="67" customFormat="1" ht="18" customHeight="1">
      <c r="A28" s="845"/>
      <c r="B28" s="474" t="s">
        <v>74</v>
      </c>
      <c r="C28" s="36">
        <v>641194</v>
      </c>
      <c r="D28" s="36">
        <v>586117</v>
      </c>
      <c r="E28" s="36">
        <v>518</v>
      </c>
      <c r="F28" s="36">
        <v>211</v>
      </c>
      <c r="G28" s="36">
        <v>13131</v>
      </c>
      <c r="H28" s="36">
        <v>3785</v>
      </c>
      <c r="I28" s="36">
        <v>11374</v>
      </c>
      <c r="J28" s="36">
        <v>2491</v>
      </c>
      <c r="K28" s="36">
        <v>9702</v>
      </c>
      <c r="L28" s="36">
        <v>2672</v>
      </c>
      <c r="M28" s="36">
        <v>1096</v>
      </c>
      <c r="N28" s="36">
        <v>27805</v>
      </c>
      <c r="O28" s="36">
        <v>9463</v>
      </c>
      <c r="P28" s="36">
        <v>80027</v>
      </c>
      <c r="Q28" s="36">
        <v>18152</v>
      </c>
      <c r="R28" s="36">
        <v>150575</v>
      </c>
      <c r="S28" s="36">
        <v>51771</v>
      </c>
      <c r="T28" s="36">
        <v>1557</v>
      </c>
      <c r="U28" s="36">
        <v>612</v>
      </c>
      <c r="V28" s="36">
        <v>100068</v>
      </c>
      <c r="W28" s="185">
        <v>96257</v>
      </c>
      <c r="X28" s="36">
        <v>4850</v>
      </c>
      <c r="Y28" s="186">
        <v>55077</v>
      </c>
    </row>
    <row r="29" spans="1:25" s="67" customFormat="1" ht="10.5" customHeight="1">
      <c r="A29" s="170"/>
      <c r="B29" s="189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185"/>
      <c r="X29" s="36"/>
      <c r="Y29" s="186"/>
    </row>
    <row r="30" spans="1:25" s="67" customFormat="1" ht="18" customHeight="1">
      <c r="A30" s="846" t="s">
        <v>79</v>
      </c>
      <c r="B30" s="474" t="s">
        <v>73</v>
      </c>
      <c r="C30" s="36">
        <v>1370954</v>
      </c>
      <c r="D30" s="36">
        <v>1298858</v>
      </c>
      <c r="E30" s="36">
        <v>2358</v>
      </c>
      <c r="F30" s="36">
        <v>910</v>
      </c>
      <c r="G30" s="36">
        <v>28297</v>
      </c>
      <c r="H30" s="36">
        <v>14021</v>
      </c>
      <c r="I30" s="36">
        <v>21616</v>
      </c>
      <c r="J30" s="36">
        <v>8350</v>
      </c>
      <c r="K30" s="36">
        <v>18436</v>
      </c>
      <c r="L30" s="36">
        <v>12260</v>
      </c>
      <c r="M30" s="36">
        <v>232</v>
      </c>
      <c r="N30" s="36">
        <v>50728</v>
      </c>
      <c r="O30" s="36">
        <v>26263</v>
      </c>
      <c r="P30" s="36">
        <v>130716</v>
      </c>
      <c r="Q30" s="36">
        <v>52070</v>
      </c>
      <c r="R30" s="36">
        <v>149955</v>
      </c>
      <c r="S30" s="36">
        <v>288000</v>
      </c>
      <c r="T30" s="36">
        <v>3492</v>
      </c>
      <c r="U30" s="36">
        <v>1183</v>
      </c>
      <c r="V30" s="36">
        <v>198911</v>
      </c>
      <c r="W30" s="185">
        <v>278376</v>
      </c>
      <c r="X30" s="36">
        <v>12684</v>
      </c>
      <c r="Y30" s="186">
        <v>72096</v>
      </c>
    </row>
    <row r="31" spans="1:25" s="67" customFormat="1" ht="18" customHeight="1">
      <c r="A31" s="845"/>
      <c r="B31" s="474" t="s">
        <v>453</v>
      </c>
      <c r="C31" s="36">
        <v>710223</v>
      </c>
      <c r="D31" s="36">
        <v>692253</v>
      </c>
      <c r="E31" s="36">
        <v>2016</v>
      </c>
      <c r="F31" s="36">
        <v>728</v>
      </c>
      <c r="G31" s="36">
        <v>18838</v>
      </c>
      <c r="H31" s="36">
        <v>9315</v>
      </c>
      <c r="I31" s="36">
        <v>13443</v>
      </c>
      <c r="J31" s="36">
        <v>5220</v>
      </c>
      <c r="K31" s="36">
        <v>11606</v>
      </c>
      <c r="L31" s="36">
        <v>8561</v>
      </c>
      <c r="M31" s="36">
        <v>157</v>
      </c>
      <c r="N31" s="36">
        <v>28803</v>
      </c>
      <c r="O31" s="36">
        <v>15638</v>
      </c>
      <c r="P31" s="36">
        <v>66957</v>
      </c>
      <c r="Q31" s="36">
        <v>29207</v>
      </c>
      <c r="R31" s="36">
        <v>79010</v>
      </c>
      <c r="S31" s="36">
        <v>155919</v>
      </c>
      <c r="T31" s="36">
        <v>2874</v>
      </c>
      <c r="U31" s="36">
        <v>943</v>
      </c>
      <c r="V31" s="36">
        <v>92980</v>
      </c>
      <c r="W31" s="185">
        <v>141757</v>
      </c>
      <c r="X31" s="36">
        <v>8281</v>
      </c>
      <c r="Y31" s="186">
        <v>17970</v>
      </c>
    </row>
    <row r="32" spans="1:25" s="67" customFormat="1" ht="18" customHeight="1">
      <c r="A32" s="845"/>
      <c r="B32" s="474" t="s">
        <v>74</v>
      </c>
      <c r="C32" s="36">
        <v>660731</v>
      </c>
      <c r="D32" s="36">
        <v>606605</v>
      </c>
      <c r="E32" s="36">
        <v>342</v>
      </c>
      <c r="F32" s="36">
        <v>182</v>
      </c>
      <c r="G32" s="36">
        <v>9459</v>
      </c>
      <c r="H32" s="36">
        <v>4706</v>
      </c>
      <c r="I32" s="36">
        <v>8173</v>
      </c>
      <c r="J32" s="36">
        <v>3130</v>
      </c>
      <c r="K32" s="36">
        <v>6830</v>
      </c>
      <c r="L32" s="36">
        <v>3699</v>
      </c>
      <c r="M32" s="36">
        <v>75</v>
      </c>
      <c r="N32" s="36">
        <v>21925</v>
      </c>
      <c r="O32" s="36">
        <v>10625</v>
      </c>
      <c r="P32" s="36">
        <v>63759</v>
      </c>
      <c r="Q32" s="36">
        <v>22863</v>
      </c>
      <c r="R32" s="36">
        <v>70945</v>
      </c>
      <c r="S32" s="36">
        <v>132081</v>
      </c>
      <c r="T32" s="36">
        <v>618</v>
      </c>
      <c r="U32" s="36">
        <v>240</v>
      </c>
      <c r="V32" s="36">
        <v>105931</v>
      </c>
      <c r="W32" s="185">
        <v>136619</v>
      </c>
      <c r="X32" s="36">
        <v>4403</v>
      </c>
      <c r="Y32" s="186">
        <v>54126</v>
      </c>
    </row>
    <row r="33" spans="1:25" s="67" customFormat="1" ht="10.5" customHeight="1">
      <c r="A33" s="170"/>
      <c r="B33" s="18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85"/>
      <c r="X33" s="36"/>
      <c r="Y33" s="186"/>
    </row>
    <row r="34" spans="1:25" s="67" customFormat="1" ht="18" customHeight="1">
      <c r="A34" s="846" t="s">
        <v>80</v>
      </c>
      <c r="B34" s="474" t="s">
        <v>73</v>
      </c>
      <c r="C34" s="36">
        <v>1413698</v>
      </c>
      <c r="D34" s="36">
        <v>1334875</v>
      </c>
      <c r="E34" s="36">
        <v>2322</v>
      </c>
      <c r="F34" s="36">
        <v>924</v>
      </c>
      <c r="G34" s="36">
        <v>36300</v>
      </c>
      <c r="H34" s="36">
        <v>13335</v>
      </c>
      <c r="I34" s="36">
        <v>31099</v>
      </c>
      <c r="J34" s="36">
        <v>7868</v>
      </c>
      <c r="K34" s="36">
        <v>17581</v>
      </c>
      <c r="L34" s="36">
        <v>11571</v>
      </c>
      <c r="M34" s="36">
        <v>332</v>
      </c>
      <c r="N34" s="36">
        <v>44131</v>
      </c>
      <c r="O34" s="36">
        <v>28090</v>
      </c>
      <c r="P34" s="36">
        <v>129047</v>
      </c>
      <c r="Q34" s="36">
        <v>55399</v>
      </c>
      <c r="R34" s="36">
        <v>126170</v>
      </c>
      <c r="S34" s="36">
        <v>309206</v>
      </c>
      <c r="T34" s="36">
        <v>2976</v>
      </c>
      <c r="U34" s="36">
        <v>1094</v>
      </c>
      <c r="V34" s="36">
        <v>185141</v>
      </c>
      <c r="W34" s="185">
        <v>321625</v>
      </c>
      <c r="X34" s="36">
        <v>10664</v>
      </c>
      <c r="Y34" s="186">
        <v>78823</v>
      </c>
    </row>
    <row r="35" spans="1:25" s="67" customFormat="1" ht="18" customHeight="1">
      <c r="A35" s="847"/>
      <c r="B35" s="474" t="s">
        <v>453</v>
      </c>
      <c r="C35" s="36">
        <v>730750</v>
      </c>
      <c r="D35" s="36">
        <v>705244</v>
      </c>
      <c r="E35" s="36">
        <v>1924</v>
      </c>
      <c r="F35" s="36">
        <v>718</v>
      </c>
      <c r="G35" s="36">
        <v>23888</v>
      </c>
      <c r="H35" s="36">
        <v>8824</v>
      </c>
      <c r="I35" s="36">
        <v>17934</v>
      </c>
      <c r="J35" s="36">
        <v>4903</v>
      </c>
      <c r="K35" s="36">
        <v>10878</v>
      </c>
      <c r="L35" s="36">
        <v>8166</v>
      </c>
      <c r="M35" s="36">
        <v>231</v>
      </c>
      <c r="N35" s="36">
        <v>24326</v>
      </c>
      <c r="O35" s="36">
        <v>16307</v>
      </c>
      <c r="P35" s="36">
        <v>67934</v>
      </c>
      <c r="Q35" s="36">
        <v>30693</v>
      </c>
      <c r="R35" s="36">
        <v>66467</v>
      </c>
      <c r="S35" s="36">
        <v>166479</v>
      </c>
      <c r="T35" s="36">
        <v>2413</v>
      </c>
      <c r="U35" s="36">
        <v>846</v>
      </c>
      <c r="V35" s="36">
        <v>84039</v>
      </c>
      <c r="W35" s="185">
        <v>164369</v>
      </c>
      <c r="X35" s="36">
        <v>6905</v>
      </c>
      <c r="Y35" s="186">
        <v>25506</v>
      </c>
    </row>
    <row r="36" spans="1:25" s="67" customFormat="1" ht="18" customHeight="1">
      <c r="A36" s="847"/>
      <c r="B36" s="474" t="s">
        <v>74</v>
      </c>
      <c r="C36" s="36">
        <v>682948</v>
      </c>
      <c r="D36" s="36">
        <v>629631</v>
      </c>
      <c r="E36" s="36">
        <v>398</v>
      </c>
      <c r="F36" s="36">
        <v>206</v>
      </c>
      <c r="G36" s="36">
        <v>12412</v>
      </c>
      <c r="H36" s="36">
        <v>4511</v>
      </c>
      <c r="I36" s="36">
        <v>13165</v>
      </c>
      <c r="J36" s="36">
        <v>2965</v>
      </c>
      <c r="K36" s="36">
        <v>6703</v>
      </c>
      <c r="L36" s="36">
        <v>3405</v>
      </c>
      <c r="M36" s="36">
        <v>101</v>
      </c>
      <c r="N36" s="36">
        <v>19805</v>
      </c>
      <c r="O36" s="36">
        <v>11783</v>
      </c>
      <c r="P36" s="36">
        <v>64113</v>
      </c>
      <c r="Q36" s="36">
        <v>24706</v>
      </c>
      <c r="R36" s="36">
        <v>59703</v>
      </c>
      <c r="S36" s="36">
        <v>142727</v>
      </c>
      <c r="T36" s="36">
        <v>563</v>
      </c>
      <c r="U36" s="36">
        <v>248</v>
      </c>
      <c r="V36" s="36">
        <v>101102</v>
      </c>
      <c r="W36" s="185">
        <v>157256</v>
      </c>
      <c r="X36" s="36">
        <v>3759</v>
      </c>
      <c r="Y36" s="188">
        <v>53317</v>
      </c>
    </row>
    <row r="37" spans="1:25" s="67" customFormat="1" ht="4.5" customHeight="1" thickBot="1">
      <c r="A37" s="190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93"/>
      <c r="X37" s="122"/>
      <c r="Y37" s="194"/>
    </row>
    <row r="38" spans="1:23" s="67" customFormat="1" ht="13.5" customHeight="1">
      <c r="A38" s="80" t="s">
        <v>13</v>
      </c>
      <c r="B38" s="195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195"/>
      <c r="N38" s="81"/>
      <c r="O38" s="81"/>
      <c r="P38" s="81"/>
      <c r="Q38" s="81"/>
      <c r="R38" s="81"/>
      <c r="S38" s="81"/>
      <c r="T38" s="81"/>
      <c r="U38" s="81"/>
      <c r="V38" s="81"/>
      <c r="W38" s="196"/>
    </row>
    <row r="39" spans="1:23" s="67" customFormat="1" ht="13.5" customHeight="1">
      <c r="A39" s="80" t="s">
        <v>12</v>
      </c>
      <c r="B39" s="195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195"/>
      <c r="N39" s="81"/>
      <c r="O39" s="81"/>
      <c r="P39" s="81"/>
      <c r="Q39" s="81"/>
      <c r="R39" s="81"/>
      <c r="S39" s="81"/>
      <c r="T39" s="81"/>
      <c r="U39" s="81"/>
      <c r="V39" s="81"/>
      <c r="W39" s="196"/>
    </row>
    <row r="40" spans="1:2" ht="21.75" customHeight="1">
      <c r="A40" s="17"/>
      <c r="B40" s="12"/>
    </row>
    <row r="41" spans="2:12" ht="21.75" customHeight="1"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3:12" ht="21.75" customHeight="1"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3:12" ht="21.75" customHeight="1">
      <c r="C43" s="18"/>
      <c r="D43" s="18"/>
      <c r="E43" s="18"/>
      <c r="F43" s="18"/>
      <c r="G43" s="18"/>
      <c r="H43" s="18"/>
      <c r="I43" s="18"/>
      <c r="J43" s="18"/>
      <c r="K43" s="18"/>
      <c r="L43" s="18"/>
    </row>
  </sheetData>
  <mergeCells count="45">
    <mergeCell ref="A22:A24"/>
    <mergeCell ref="A26:A28"/>
    <mergeCell ref="A30:A32"/>
    <mergeCell ref="A34:A36"/>
    <mergeCell ref="X8:X9"/>
    <mergeCell ref="A10:A12"/>
    <mergeCell ref="A14:A16"/>
    <mergeCell ref="A18:A20"/>
    <mergeCell ref="T7:T8"/>
    <mergeCell ref="U7:U8"/>
    <mergeCell ref="V7:V8"/>
    <mergeCell ref="W7:W8"/>
    <mergeCell ref="P7:P8"/>
    <mergeCell ref="Q7:Q8"/>
    <mergeCell ref="S7:S8"/>
    <mergeCell ref="J7:J8"/>
    <mergeCell ref="K7:L7"/>
    <mergeCell ref="N7:N8"/>
    <mergeCell ref="O7:O8"/>
    <mergeCell ref="X5:X7"/>
    <mergeCell ref="I6:J6"/>
    <mergeCell ref="A7:A8"/>
    <mergeCell ref="C7:C9"/>
    <mergeCell ref="E7:E8"/>
    <mergeCell ref="F7:F8"/>
    <mergeCell ref="G7:G8"/>
    <mergeCell ref="H7:H8"/>
    <mergeCell ref="I7:I8"/>
    <mergeCell ref="R7:R8"/>
    <mergeCell ref="R5:S6"/>
    <mergeCell ref="A5:A6"/>
    <mergeCell ref="B5:B6"/>
    <mergeCell ref="C5:C6"/>
    <mergeCell ref="D5:D6"/>
    <mergeCell ref="G5:H6"/>
    <mergeCell ref="Y4:Y7"/>
    <mergeCell ref="A2:L2"/>
    <mergeCell ref="M2:Y2"/>
    <mergeCell ref="T5:U6"/>
    <mergeCell ref="V5:W6"/>
    <mergeCell ref="D4:L4"/>
    <mergeCell ref="R4:S4"/>
    <mergeCell ref="E5:F6"/>
    <mergeCell ref="N5:O6"/>
    <mergeCell ref="P5:Q6"/>
  </mergeCells>
  <printOptions/>
  <pageMargins left="1.141732283464567" right="1.141732283464567" top="1.5748031496062993" bottom="1.5748031496062993" header="0.5118110236220472" footer="0.9055118110236221"/>
  <pageSetup firstPageNumber="6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175017</cp:lastModifiedBy>
  <cp:lastPrinted>2006-06-28T00:51:30Z</cp:lastPrinted>
  <dcterms:created xsi:type="dcterms:W3CDTF">1999-07-17T03:52:56Z</dcterms:created>
  <dcterms:modified xsi:type="dcterms:W3CDTF">2006-06-30T03:41:25Z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-521233644</vt:i4>
  </property>
  <property fmtid="{D5CDD505-2E9C-101B-9397-08002B2CF9AE}" pid="3" name="_EmailSubject">
    <vt:lpwstr>桃園縣統計要覽-人口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-596391931</vt:i4>
  </property>
  <property fmtid="{D5CDD505-2E9C-101B-9397-08002B2CF9AE}" pid="7" name="_ReviewingToolsShownOnce">
    <vt:lpwstr/>
  </property>
</Properties>
</file>