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40" activeTab="0"/>
  </bookViews>
  <sheets>
    <sheet name="教育訓練" sheetId="1" r:id="rId1"/>
  </sheets>
  <definedNames>
    <definedName name="_xlnm.Print_Titles" localSheetId="0">'教育訓練'!$1:$3</definedName>
  </definedNames>
  <calcPr fullCalcOnLoad="1"/>
</workbook>
</file>

<file path=xl/sharedStrings.xml><?xml version="1.0" encoding="utf-8"?>
<sst xmlns="http://schemas.openxmlformats.org/spreadsheetml/2006/main" count="651" uniqueCount="216">
  <si>
    <t>占比(%)</t>
  </si>
  <si>
    <t xml:space="preserve">男 </t>
  </si>
  <si>
    <t>合計
(人)</t>
  </si>
  <si>
    <t>男</t>
  </si>
  <si>
    <t>女</t>
  </si>
  <si>
    <t>占比(%)</t>
  </si>
  <si>
    <t>資料來源：桃園市政府工務局各科室、桃園市政府養護工程處、桃園市政府新建工程處</t>
  </si>
  <si>
    <t>桃園市政府工務局暨所屬機關各類教育訓練參加學員與授課教師性別比例</t>
  </si>
  <si>
    <t>男</t>
  </si>
  <si>
    <t>女</t>
  </si>
  <si>
    <t xml:space="preserve">男 </t>
  </si>
  <si>
    <t>編製機關：桃園市政府工務局</t>
  </si>
  <si>
    <t>教育訓練名稱</t>
  </si>
  <si>
    <t>參加學員</t>
  </si>
  <si>
    <t>授課教師</t>
  </si>
  <si>
    <t>公文品質教育訓練</t>
  </si>
  <si>
    <t>公務禮儀教育訓練</t>
  </si>
  <si>
    <t>民國104年度</t>
  </si>
  <si>
    <t>合計
(人次)</t>
  </si>
  <si>
    <t>總計</t>
  </si>
  <si>
    <t>採購專業人員基礎班</t>
  </si>
  <si>
    <t>公務倫理研習</t>
  </si>
  <si>
    <t>公共工程品質管理訓練班</t>
  </si>
  <si>
    <t>工程管理訓練班</t>
  </si>
  <si>
    <t>-</t>
  </si>
  <si>
    <t>民國105年度</t>
  </si>
  <si>
    <t>道路鋪裝調查與維護管理</t>
  </si>
  <si>
    <t>105年度工程法律訴訟教育訓練</t>
  </si>
  <si>
    <t>-</t>
  </si>
  <si>
    <t>台北市共同管道發展及營運狀況研習會</t>
  </si>
  <si>
    <t>航空城智慧城市基礎建設研討會</t>
  </si>
  <si>
    <t>熱浸鍍鋅在公共工程之應用座談會</t>
  </si>
  <si>
    <t>海綿道路JW生態工法座談會</t>
  </si>
  <si>
    <t>新進人員教育訓練</t>
  </si>
  <si>
    <t>桃園市樹木修剪研習課程</t>
  </si>
  <si>
    <t>桃園市公園解說系統教育訓練</t>
  </si>
  <si>
    <t>民國106年度</t>
  </si>
  <si>
    <t>採購違失態樣及案例分析(一)</t>
  </si>
  <si>
    <t>採購違失態樣及案例分析(二)</t>
  </si>
  <si>
    <t>圖利與便民</t>
  </si>
  <si>
    <t>106年度新進公務人員專案法紀教育訓練</t>
  </si>
  <si>
    <t>營造業甲種職業安全衛生業務主管訓練班</t>
  </si>
  <si>
    <t>桃園市管線挖掘施工管理人員認證班</t>
  </si>
  <si>
    <t>105年度樹藝教育訓練(跨年度課程)</t>
  </si>
  <si>
    <t>行政中立研習</t>
  </si>
  <si>
    <t>性別主流化研習</t>
  </si>
  <si>
    <t>當前重大政策研習</t>
  </si>
  <si>
    <t>公文撰寫教育訓練</t>
  </si>
  <si>
    <t>金質獎金安獎經驗分享座談會</t>
  </si>
  <si>
    <t>公共工程變更設計及驗收程序教育訓練</t>
  </si>
  <si>
    <t>工程貪瀆案件分析教育訓練</t>
  </si>
  <si>
    <t>工地管理經驗分享教育訓練</t>
  </si>
  <si>
    <t>道路工程施工品質管理教育訓練</t>
  </si>
  <si>
    <t>機關委託技術服務廠商評選及計費辦法技術服務辦法研習</t>
  </si>
  <si>
    <t>106年度工程之瑕疵與責任實務講習</t>
  </si>
  <si>
    <t>106年度桃園市樹木修剪技術認證暨教育訓練</t>
  </si>
  <si>
    <t>民國107年度</t>
  </si>
  <si>
    <t>公文文書處理教育訓練</t>
  </si>
  <si>
    <t>採購專業人員基礎班</t>
  </si>
  <si>
    <t>營造業甲種職業安全衛生業務主管訓練班</t>
  </si>
  <si>
    <t>桃園市管線挖掘施工管理人員認證班</t>
  </si>
  <si>
    <t>公文實作及檔案管理</t>
  </si>
  <si>
    <t>政府採購實務講習</t>
  </si>
  <si>
    <t>採購變更設計</t>
  </si>
  <si>
    <t>職安管理實務</t>
  </si>
  <si>
    <t>設計、施工階段風險評估</t>
  </si>
  <si>
    <t>廉政宣導</t>
  </si>
  <si>
    <t>107年度樹藝教育訓練</t>
  </si>
  <si>
    <t>社會安定計畫研習</t>
  </si>
  <si>
    <t>廉政與公務倫理研習</t>
  </si>
  <si>
    <t>運動休閒保健</t>
  </si>
  <si>
    <t>107年度工程觀摩暨環境教育</t>
  </si>
  <si>
    <t>性別主流化與多元族群(一)</t>
  </si>
  <si>
    <t>性別主流化與多元族群(二)</t>
  </si>
  <si>
    <t>行政中立及公民參與(二)</t>
  </si>
  <si>
    <t>行政中立及公民參與(一)</t>
  </si>
  <si>
    <t>TSXP系統教育訓練</t>
  </si>
  <si>
    <t>桃園市政府「永續生活圈運輸評估模型建置與優先推動計畫規劃(桃園生活圈)」系統教育訓練</t>
  </si>
  <si>
    <t>景觀樹木修剪教育訓練</t>
  </si>
  <si>
    <t>民國108年度</t>
  </si>
  <si>
    <t>道路工程行銷教育訓練</t>
  </si>
  <si>
    <t>橋梁檢測教育訓練</t>
  </si>
  <si>
    <t>健康職場幸福生活促進課程</t>
  </si>
  <si>
    <t>消防基本教育訓練課程</t>
  </si>
  <si>
    <t>多元文化</t>
  </si>
  <si>
    <t>公務倫理</t>
  </si>
  <si>
    <t>行政中立</t>
  </si>
  <si>
    <t>環境教育</t>
  </si>
  <si>
    <t>重大議題-資訊科技</t>
  </si>
  <si>
    <t>認識綠化環境維護與病蟲防治方法</t>
  </si>
  <si>
    <t>建築工程綠建築及智慧建築申請流程</t>
  </si>
  <si>
    <t>建築工程各空間位置防水施工注意要點</t>
  </si>
  <si>
    <t>人才培育-訪視輔導案例解析第1梯次</t>
  </si>
  <si>
    <t>工地安全衛生實務教學第一梯次</t>
  </si>
  <si>
    <t>桃園市政府新建工程處重大建設計畫列管立案及填報作業教育訓練(一)~(三)</t>
  </si>
  <si>
    <t>澎湖海洋環境教育資源中心環境教育(一)~(四)</t>
  </si>
  <si>
    <t>兩公約人權教育訓練(一)~(三)</t>
  </si>
  <si>
    <t>(新工處)內部控制教育訓練研習</t>
  </si>
  <si>
    <t>資訊教育訓練</t>
  </si>
  <si>
    <t>(養工處)樹藝教育訓練</t>
  </si>
  <si>
    <t>健康職場幸福生活促進課程</t>
  </si>
  <si>
    <t>CEDAW進階研習班</t>
  </si>
  <si>
    <t>理財(含保險)規劃及危機處理講座</t>
  </si>
  <si>
    <t>性別主流化</t>
  </si>
  <si>
    <t>性平電影導讀會</t>
  </si>
  <si>
    <t>公務精英培訓計畫-怎麼吃最健康</t>
  </si>
  <si>
    <t>專書悅讀妙方-創造力是性感的</t>
  </si>
  <si>
    <t>政策性課程-怎麼推動有感的市政建設</t>
  </si>
  <si>
    <t>當前重大政策</t>
  </si>
  <si>
    <t>人權教育訓練</t>
  </si>
  <si>
    <t>(人事室)性別主流化</t>
  </si>
  <si>
    <t>(採購科)採購專業人員基礎班</t>
  </si>
  <si>
    <t>(秘書室)公文處理品質教育訓練</t>
  </si>
  <si>
    <t>(會計室)內部控制制度教育訓練</t>
  </si>
  <si>
    <t>資訊安全宣導課程(一)(二)</t>
  </si>
  <si>
    <t>桃園市公共工程品質向上提升循環機制</t>
  </si>
  <si>
    <t>採購作業應注意事項</t>
  </si>
  <si>
    <t>工程管理實務操作解析</t>
  </si>
  <si>
    <t>設計風險評估及施工安全管理</t>
  </si>
  <si>
    <t>鋼筋模板混凝土施工要領及注意事項</t>
  </si>
  <si>
    <t>建築工程防水</t>
  </si>
  <si>
    <t>電氣設備工程品質管理</t>
  </si>
  <si>
    <t>專任工程人員相關簽證職責</t>
  </si>
  <si>
    <t>植栽設計規劃及管理維護分享</t>
  </si>
  <si>
    <t>監造、施工、品管三項工程計畫書審查注意事項</t>
  </si>
  <si>
    <t>桃園市道路施工監造及現場管理人員認證訓練班</t>
  </si>
  <si>
    <t>(施工科)公共工程品質管理訓練班</t>
  </si>
  <si>
    <t>民國109年度</t>
  </si>
  <si>
    <t>(景工科)桃園市樹木修剪訓練既認證專業服務</t>
  </si>
  <si>
    <t>資料來源：桃園市政府工務局各科室、桃園市政府養護工程處、桃園市政府新建工程處、桃園市政府航空城工程處</t>
  </si>
  <si>
    <t>共融式遊戲場教育訓練第一梯次</t>
  </si>
  <si>
    <t>共融式遊戲場教育訓練第二梯次</t>
  </si>
  <si>
    <t>共融式遊戲場教育訓練第三梯次</t>
  </si>
  <si>
    <t>項目8</t>
  </si>
  <si>
    <t>(規設科)109年度「桃園市都市計畫變更委託技術服務(開口契約)」教育訓練</t>
  </si>
  <si>
    <t>(養工處)109年桃園市區道路橋梁及地下道之檢測及巡查</t>
  </si>
  <si>
    <t>性別主流化基礎課程-影片</t>
  </si>
  <si>
    <t>CEDAW實務及案例研討-影片</t>
  </si>
  <si>
    <t>資安教育訓練課程</t>
  </si>
  <si>
    <t>資安教育訓練課程-影片</t>
  </si>
  <si>
    <t>109年度樹藝教育訓練</t>
  </si>
  <si>
    <t>108年度桃園市政府養護工程處整合協作平台開發</t>
  </si>
  <si>
    <t>(會計室)內部控制制度教育訓練</t>
  </si>
  <si>
    <t>建築裝修階段查驗重點研討會(2)-109/03/31</t>
  </si>
  <si>
    <t>草皮基本知識及實務講習109/04/13</t>
  </si>
  <si>
    <t>設計風險評估及施工安全管理-109/05/19</t>
  </si>
  <si>
    <t>「廉政宣導」課程-109/06/02</t>
  </si>
  <si>
    <t>人本交通及相關規範109/06/12</t>
  </si>
  <si>
    <t>健康保健講座-109/07/08</t>
  </si>
  <si>
    <t>災害救護宣導講座</t>
  </si>
  <si>
    <t>失智友善社區109/08/28</t>
  </si>
  <si>
    <t>公文實務暨檔案管理</t>
  </si>
  <si>
    <t>(新工處)建築裝修階段查驗重點研討會(1)-109/03/30</t>
  </si>
  <si>
    <t>消除對婦女一切形式歧視公約(CEDAW)教育訓練及宣導計畫(109-112年)109/07/08</t>
  </si>
  <si>
    <t>[當前政府重大政策]衛生福利部長照2.0內涵介紹</t>
  </si>
  <si>
    <t>109年度慶生暨工程參訪活動及環境教育</t>
  </si>
  <si>
    <t>109年性別主流化基礎課程</t>
  </si>
  <si>
    <t>[環境教育]環境變遷之挑戰與因應</t>
  </si>
  <si>
    <t>(人事室)109年度性別意識培力教育訓練CEDAW實體課程</t>
  </si>
  <si>
    <t>109年度内部控制自行評估作業教育訓練研習課程</t>
  </si>
  <si>
    <t>桃園市道路施工監造及現場管理人員認證訓練班-回訓班</t>
  </si>
  <si>
    <t>工務作業及結構體施工管理實務</t>
  </si>
  <si>
    <t>建築工程施工品質案例研討</t>
  </si>
  <si>
    <t>技師法令及工程倫理</t>
  </si>
  <si>
    <t>建築工程裝修陹段案例分享與運用</t>
  </si>
  <si>
    <t>公共工程實務的勞工安全衛生作為</t>
  </si>
  <si>
    <t>公共工程履約管理重點</t>
  </si>
  <si>
    <t>(景觀科)桃園市樹木修剪訓練既認證專業服務</t>
  </si>
  <si>
    <t>(施工科)監造、施工、品質等計畫書審查注意事項</t>
  </si>
  <si>
    <t>民國110年度</t>
  </si>
  <si>
    <t>桃園市公共工程品質研習訓練班</t>
  </si>
  <si>
    <t>桃園市道路施工監造及現場管理人員認證訓練班</t>
  </si>
  <si>
    <t>桃園市道路施工監造及現場管理人員認證訓練班-回訓班</t>
  </si>
  <si>
    <t>桃園市政府營建模組化工法研討會</t>
  </si>
  <si>
    <t>工程設計階段施工風險評估審查重點與經驗分享</t>
  </si>
  <si>
    <t>工程技術服務職業安全衛生契約條款之訂定研討會</t>
  </si>
  <si>
    <t>結構體灌漿施工安全導引</t>
  </si>
  <si>
    <t>(規設科)「桃園市都市計畫變更委託技術服務(開口契約)」之110年度教育訓練教育訓練課程</t>
  </si>
  <si>
    <t>110年兩公約與性別平權</t>
  </si>
  <si>
    <t>110年公文寫作研習</t>
  </si>
  <si>
    <t>110年資通安全教育訓練</t>
  </si>
  <si>
    <t>職業安全衛生教育訓練</t>
  </si>
  <si>
    <t>風險評估安全教育訓練</t>
  </si>
  <si>
    <t>110年度政府採購與民法關係-兼論合約管理實務</t>
  </si>
  <si>
    <t>110年度性別意識培力CEDAW實體課程(含遠距同步線上直播)</t>
  </si>
  <si>
    <t>(航工處)110年度環境教育訓練</t>
  </si>
  <si>
    <t>110年度性別意識培力CEDAW實體課程-第2梯次</t>
  </si>
  <si>
    <t>(人事室)110年度性別意識培力CEDAW實體課程-第1梯次</t>
  </si>
  <si>
    <t>(養工處)110年度桃園市都市計畫內公共設施完竣地區調查及範圍劃定委外技術服務案(開口契約)(行)</t>
  </si>
  <si>
    <t>公文實務暨檔案管理</t>
  </si>
  <si>
    <t>110年兩公約人權教育訓練-兩公約與國際人權公約概要</t>
  </si>
  <si>
    <t>110年建物防水隔熱設計與施工</t>
  </si>
  <si>
    <t>110年智慧建築標章取得實務</t>
  </si>
  <si>
    <t>110年失智友善</t>
  </si>
  <si>
    <t>(新工處)110年度第1次風險管理(含內部控制)</t>
  </si>
  <si>
    <t>(秘書室)公文文書品質教育訓練</t>
  </si>
  <si>
    <t>110年度桃園市養護工程處整合協作平台開發</t>
  </si>
  <si>
    <t>圖資更新提報訓練</t>
  </si>
  <si>
    <t>圖資更新基礎訓練</t>
  </si>
  <si>
    <t>道館資訊中心管理系統教育訓練</t>
  </si>
  <si>
    <t>「桃園市寬頻管道管理系統委託服務案(第二期)」教育訓練</t>
  </si>
  <si>
    <t>110年度桃園市綠化工作坊</t>
  </si>
  <si>
    <t>110年度桃園市橋梁檢測及巡查教育訓練課程</t>
  </si>
  <si>
    <t>性別主流化基礎課程</t>
  </si>
  <si>
    <t>CEDAW實務及案例研討</t>
  </si>
  <si>
    <t>兩公約暨失智友善教育訓練</t>
  </si>
  <si>
    <t>民國111年度</t>
  </si>
  <si>
    <t>111年度性別意識培力CEDAW實體課程(含遠距同步線上直播)</t>
  </si>
  <si>
    <t>(人事室)111年度性別意識培力CEDAW實體課程-第1梯次</t>
  </si>
  <si>
    <t>111年度性別意識培力CEDAW實體課程-第2梯次</t>
  </si>
  <si>
    <t>新建工程處111年員工協助方案「疫起健康防疫」講座</t>
  </si>
  <si>
    <t>CEDAW進階實體相關課程</t>
  </si>
  <si>
    <t>112年度性別意識培力CEDAW進階實體課程-第一梯次</t>
  </si>
  <si>
    <t>112年度性別意識培力CEDAW進階實體課程-第二梯次</t>
  </si>
  <si>
    <t>112年度性別意識培力CEDAW進階實體課程-第三梯次</t>
  </si>
  <si>
    <t>性別主流化課程「性騷擾案件調查處理程序與技巧」</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</si>
</sst>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_ "/>
    <numFmt numFmtId="188" formatCode="#,##0.0"/>
    <numFmt numFmtId="189" formatCode="0_);[Red]\(0\)"/>
    <numFmt numFmtId="190" formatCode="[$-404]AM/PM\ hh:mm:ss"/>
    <numFmt numFmtId="191" formatCode="0.00_);[Red]\(0.00\)"/>
    <numFmt numFmtId="192" formatCode="0.000_);[Red]\(0.000\)"/>
    <numFmt numFmtId="193" formatCode="0.0000_);[Red]\(0.0000\)"/>
    <numFmt numFmtId="194" formatCode="_-* #,##0.0_-;\-* #,##0.0_-;_-* &quot;-&quot;?_-;_-@_-"/>
  </numFmts>
  <fonts count="44">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indexed="17"/>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B050"/>
      <name val="標楷體"/>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26" fillId="4"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7" fillId="7" borderId="0" applyNumberFormat="0" applyBorder="0" applyAlignment="0" applyProtection="0"/>
    <xf numFmtId="0" fontId="26" fillId="8" borderId="0" applyNumberFormat="0" applyBorder="0" applyAlignment="0" applyProtection="0"/>
    <xf numFmtId="0" fontId="7" fillId="9"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7" fillId="13" borderId="0" applyNumberFormat="0" applyBorder="0" applyAlignment="0" applyProtection="0"/>
    <xf numFmtId="0" fontId="26"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7" fillId="17"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9" borderId="0" applyNumberFormat="0" applyBorder="0" applyAlignment="0" applyProtection="0"/>
    <xf numFmtId="0" fontId="26" fillId="21" borderId="0" applyNumberFormat="0" applyBorder="0" applyAlignment="0" applyProtection="0"/>
    <xf numFmtId="0" fontId="7" fillId="15" borderId="0" applyNumberFormat="0" applyBorder="0" applyAlignment="0" applyProtection="0"/>
    <xf numFmtId="0" fontId="26" fillId="22"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34" borderId="0" applyNumberFormat="0" applyBorder="0" applyAlignment="0" applyProtection="0"/>
    <xf numFmtId="0" fontId="9" fillId="35" borderId="0" applyNumberFormat="0" applyBorder="0" applyAlignment="0" applyProtection="0"/>
    <xf numFmtId="0" fontId="29" fillId="0" borderId="1" applyNumberFormat="0" applyFill="0" applyAlignment="0" applyProtection="0"/>
    <xf numFmtId="0" fontId="10" fillId="0" borderId="2" applyNumberFormat="0" applyFill="0" applyAlignment="0" applyProtection="0"/>
    <xf numFmtId="0" fontId="30"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31"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27" fillId="41" borderId="0" applyNumberFormat="0" applyBorder="0" applyAlignment="0" applyProtection="0"/>
    <xf numFmtId="0" fontId="8" fillId="42" borderId="0" applyNumberFormat="0" applyBorder="0" applyAlignment="0" applyProtection="0"/>
    <xf numFmtId="0" fontId="27" fillId="43" borderId="0" applyNumberFormat="0" applyBorder="0" applyAlignment="0" applyProtection="0"/>
    <xf numFmtId="0" fontId="8" fillId="44" borderId="0" applyNumberFormat="0" applyBorder="0" applyAlignment="0" applyProtection="0"/>
    <xf numFmtId="0" fontId="27" fillId="45" borderId="0" applyNumberFormat="0" applyBorder="0" applyAlignment="0" applyProtection="0"/>
    <xf numFmtId="0" fontId="8" fillId="46" borderId="0" applyNumberFormat="0" applyBorder="0" applyAlignment="0" applyProtection="0"/>
    <xf numFmtId="0" fontId="27" fillId="47" borderId="0" applyNumberFormat="0" applyBorder="0" applyAlignment="0" applyProtection="0"/>
    <xf numFmtId="0" fontId="8" fillId="29" borderId="0" applyNumberFormat="0" applyBorder="0" applyAlignment="0" applyProtection="0"/>
    <xf numFmtId="0" fontId="27" fillId="48" borderId="0" applyNumberFormat="0" applyBorder="0" applyAlignment="0" applyProtection="0"/>
    <xf numFmtId="0" fontId="8" fillId="31" borderId="0" applyNumberFormat="0" applyBorder="0" applyAlignment="0" applyProtection="0"/>
    <xf numFmtId="0" fontId="27" fillId="49" borderId="0" applyNumberFormat="0" applyBorder="0" applyAlignment="0" applyProtection="0"/>
    <xf numFmtId="0" fontId="8" fillId="50" borderId="0" applyNumberFormat="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16" fillId="0" borderId="10" applyNumberFormat="0" applyFill="0" applyAlignment="0" applyProtection="0"/>
    <xf numFmtId="0" fontId="36" fillId="0" borderId="11" applyNumberFormat="0" applyFill="0" applyAlignment="0" applyProtection="0"/>
    <xf numFmtId="0" fontId="17" fillId="0" borderId="12" applyNumberFormat="0" applyFill="0" applyAlignment="0" applyProtection="0"/>
    <xf numFmtId="0" fontId="37" fillId="0" borderId="13" applyNumberFormat="0" applyFill="0" applyAlignment="0" applyProtection="0"/>
    <xf numFmtId="0" fontId="18" fillId="0" borderId="14" applyNumberFormat="0" applyFill="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8" fillId="51" borderId="3" applyNumberFormat="0" applyAlignment="0" applyProtection="0"/>
    <xf numFmtId="0" fontId="19" fillId="13" borderId="4" applyNumberFormat="0" applyAlignment="0" applyProtection="0"/>
    <xf numFmtId="0" fontId="39" fillId="37" borderId="15" applyNumberFormat="0" applyAlignment="0" applyProtection="0"/>
    <xf numFmtId="0" fontId="20" fillId="38" borderId="16" applyNumberFormat="0" applyAlignment="0" applyProtection="0"/>
    <xf numFmtId="0" fontId="40" fillId="52" borderId="17" applyNumberFormat="0" applyAlignment="0" applyProtection="0"/>
    <xf numFmtId="0" fontId="21" fillId="53" borderId="18" applyNumberFormat="0" applyAlignment="0" applyProtection="0"/>
    <xf numFmtId="0" fontId="41" fillId="54" borderId="0" applyNumberFormat="0" applyBorder="0" applyAlignment="0" applyProtection="0"/>
    <xf numFmtId="0" fontId="22" fillId="5" borderId="0" applyNumberFormat="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cellStyleXfs>
  <cellXfs count="161">
    <xf numFmtId="0" fontId="0" fillId="0" borderId="0" xfId="0" applyAlignment="1">
      <alignment vertical="center"/>
    </xf>
    <xf numFmtId="0" fontId="5" fillId="0" borderId="19" xfId="55" applyFont="1" applyFill="1" applyBorder="1" applyAlignment="1">
      <alignment horizontal="left"/>
      <protection/>
    </xf>
    <xf numFmtId="0" fontId="5" fillId="0" borderId="0" xfId="55" applyFont="1" applyFill="1" applyBorder="1" applyAlignment="1">
      <alignment horizontal="left"/>
      <protection/>
    </xf>
    <xf numFmtId="0" fontId="5" fillId="0" borderId="20" xfId="0" applyFont="1" applyBorder="1" applyAlignment="1">
      <alignment horizontal="center" vertical="center" wrapText="1"/>
    </xf>
    <xf numFmtId="0" fontId="0" fillId="0" borderId="0" xfId="0" applyFont="1" applyBorder="1" applyAlignment="1">
      <alignment vertical="center"/>
    </xf>
    <xf numFmtId="0" fontId="5" fillId="0" borderId="21" xfId="0" applyFont="1" applyBorder="1" applyAlignment="1">
      <alignment horizontal="center" vertical="center" wrapText="1"/>
    </xf>
    <xf numFmtId="176" fontId="0" fillId="0" borderId="0" xfId="0" applyNumberFormat="1" applyFont="1" applyBorder="1" applyAlignment="1">
      <alignment vertical="center"/>
    </xf>
    <xf numFmtId="176" fontId="6" fillId="0" borderId="0" xfId="0" applyNumberFormat="1" applyFont="1" applyBorder="1" applyAlignment="1">
      <alignment horizontal="right" vertical="center" wrapText="1"/>
    </xf>
    <xf numFmtId="177" fontId="6" fillId="0" borderId="0" xfId="0" applyNumberFormat="1" applyFont="1" applyBorder="1" applyAlignment="1">
      <alignment horizontal="right" vertical="center" wrapText="1"/>
    </xf>
    <xf numFmtId="176" fontId="6" fillId="0" borderId="22" xfId="0" applyNumberFormat="1" applyFont="1" applyBorder="1" applyAlignment="1">
      <alignment horizontal="right" vertical="center" wrapText="1"/>
    </xf>
    <xf numFmtId="176" fontId="6" fillId="0" borderId="23" xfId="0" applyNumberFormat="1" applyFont="1" applyBorder="1" applyAlignment="1">
      <alignment horizontal="right" vertical="center" wrapText="1"/>
    </xf>
    <xf numFmtId="176" fontId="6" fillId="0" borderId="21" xfId="0" applyNumberFormat="1" applyFont="1" applyBorder="1" applyAlignment="1">
      <alignment horizontal="right" vertical="center" wrapText="1"/>
    </xf>
    <xf numFmtId="0" fontId="5" fillId="0" borderId="19" xfId="0" applyFont="1" applyBorder="1" applyAlignment="1">
      <alignment horizontal="left" vertical="center" wrapText="1"/>
    </xf>
    <xf numFmtId="186" fontId="6" fillId="0" borderId="21" xfId="0" applyNumberFormat="1" applyFont="1" applyBorder="1" applyAlignment="1">
      <alignment horizontal="right" vertical="center" wrapText="1"/>
    </xf>
    <xf numFmtId="3" fontId="4" fillId="0" borderId="0" xfId="0" applyNumberFormat="1" applyFont="1" applyBorder="1" applyAlignment="1">
      <alignment vertical="center"/>
    </xf>
    <xf numFmtId="3" fontId="6"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horizontal="center" vertical="center" wrapText="1"/>
    </xf>
    <xf numFmtId="0" fontId="0" fillId="0" borderId="19" xfId="0" applyFont="1" applyBorder="1" applyAlignment="1">
      <alignment vertical="center"/>
    </xf>
    <xf numFmtId="0" fontId="4" fillId="0" borderId="0" xfId="0" applyFont="1" applyBorder="1" applyAlignment="1">
      <alignment vertical="center"/>
    </xf>
    <xf numFmtId="3" fontId="5" fillId="0" borderId="26" xfId="0" applyNumberFormat="1" applyFont="1" applyBorder="1" applyAlignment="1">
      <alignment vertical="center" wrapText="1"/>
    </xf>
    <xf numFmtId="3" fontId="5" fillId="0" borderId="27" xfId="0" applyNumberFormat="1" applyFont="1" applyBorder="1" applyAlignment="1">
      <alignment vertical="center" wrapText="1"/>
    </xf>
    <xf numFmtId="176"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Border="1" applyAlignment="1" quotePrefix="1">
      <alignment horizontal="right" vertical="center"/>
    </xf>
    <xf numFmtId="176" fontId="6" fillId="0" borderId="0" xfId="0" applyNumberFormat="1" applyFont="1" applyBorder="1" applyAlignment="1">
      <alignment horizontal="right" vertical="center"/>
    </xf>
    <xf numFmtId="177" fontId="6" fillId="0" borderId="21" xfId="0" applyNumberFormat="1" applyFont="1" applyBorder="1" applyAlignment="1">
      <alignment horizontal="right" vertical="center"/>
    </xf>
    <xf numFmtId="176" fontId="6" fillId="0" borderId="28" xfId="0" applyNumberFormat="1" applyFont="1" applyBorder="1" applyAlignment="1">
      <alignment horizontal="right" vertical="center" wrapText="1"/>
    </xf>
    <xf numFmtId="176" fontId="6" fillId="0" borderId="29" xfId="0" applyNumberFormat="1" applyFont="1" applyBorder="1" applyAlignment="1">
      <alignment horizontal="right" vertical="center" wrapText="1"/>
    </xf>
    <xf numFmtId="177" fontId="6" fillId="0" borderId="29"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3" fontId="6" fillId="0" borderId="21" xfId="0" applyNumberFormat="1" applyFont="1" applyBorder="1" applyAlignment="1">
      <alignment horizontal="right" vertical="center"/>
    </xf>
    <xf numFmtId="176" fontId="6" fillId="0" borderId="29" xfId="0" applyNumberFormat="1" applyFont="1" applyBorder="1" applyAlignment="1">
      <alignment horizontal="right" vertical="center"/>
    </xf>
    <xf numFmtId="188" fontId="6" fillId="0" borderId="21" xfId="0" applyNumberFormat="1" applyFont="1" applyBorder="1" applyAlignment="1">
      <alignment horizontal="right" vertical="center"/>
    </xf>
    <xf numFmtId="3" fontId="6" fillId="0" borderId="29"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188" fontId="6" fillId="0" borderId="29" xfId="0" applyNumberFormat="1" applyFont="1" applyBorder="1" applyAlignment="1">
      <alignment horizontal="right" vertical="center"/>
    </xf>
    <xf numFmtId="188" fontId="6" fillId="0" borderId="0"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20" xfId="0" applyNumberFormat="1" applyFont="1" applyBorder="1" applyAlignment="1">
      <alignment horizontal="right" vertical="center"/>
    </xf>
    <xf numFmtId="0" fontId="5" fillId="0" borderId="24" xfId="0" applyFont="1" applyBorder="1" applyAlignment="1">
      <alignment horizontal="left" vertical="center" wrapText="1"/>
    </xf>
    <xf numFmtId="0" fontId="5" fillId="55" borderId="24" xfId="0" applyFont="1" applyFill="1" applyBorder="1" applyAlignment="1">
      <alignment horizontal="left" vertical="center" wrapText="1"/>
    </xf>
    <xf numFmtId="0" fontId="5" fillId="0" borderId="23" xfId="55" applyFont="1" applyFill="1" applyBorder="1" applyAlignment="1">
      <alignment horizontal="left"/>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5" fillId="0" borderId="30" xfId="0" applyFont="1" applyBorder="1" applyAlignment="1">
      <alignment horizontal="left" vertical="center" wrapText="1"/>
    </xf>
    <xf numFmtId="188" fontId="6" fillId="0" borderId="0" xfId="0" applyNumberFormat="1" applyFont="1" applyBorder="1" applyAlignment="1" quotePrefix="1">
      <alignment horizontal="righ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177" fontId="6" fillId="0" borderId="0" xfId="0" applyNumberFormat="1" applyFont="1" applyBorder="1" applyAlignment="1" quotePrefix="1">
      <alignment horizontal="right" vertical="center"/>
    </xf>
    <xf numFmtId="177" fontId="6" fillId="0" borderId="29" xfId="0" applyNumberFormat="1" applyFont="1" applyBorder="1" applyAlignment="1">
      <alignment horizontal="right" vertical="center"/>
    </xf>
    <xf numFmtId="0" fontId="5" fillId="0" borderId="0" xfId="0" applyFont="1" applyFill="1" applyBorder="1" applyAlignment="1">
      <alignment vertical="center"/>
    </xf>
    <xf numFmtId="176" fontId="6" fillId="0" borderId="29" xfId="0" applyNumberFormat="1" applyFont="1" applyBorder="1" applyAlignment="1" quotePrefix="1">
      <alignment horizontal="right" vertical="center"/>
    </xf>
    <xf numFmtId="176" fontId="5" fillId="0" borderId="0" xfId="0" applyNumberFormat="1" applyFont="1" applyBorder="1" applyAlignment="1">
      <alignment horizontal="right" vertical="center" wrapText="1"/>
    </xf>
    <xf numFmtId="176" fontId="5" fillId="0" borderId="0" xfId="0" applyNumberFormat="1" applyFont="1" applyBorder="1" applyAlignment="1">
      <alignment horizontal="right" vertical="center"/>
    </xf>
    <xf numFmtId="176" fontId="5" fillId="0" borderId="0" xfId="0" applyNumberFormat="1" applyFont="1" applyBorder="1" applyAlignment="1" quotePrefix="1">
      <alignment horizontal="right" vertical="center"/>
    </xf>
    <xf numFmtId="0" fontId="5" fillId="0" borderId="25" xfId="0" applyFont="1" applyBorder="1" applyAlignment="1">
      <alignment horizontal="center" vertical="center" wrapText="1"/>
    </xf>
    <xf numFmtId="3" fontId="5" fillId="0" borderId="31"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29" xfId="0" applyFont="1" applyBorder="1" applyAlignment="1">
      <alignment horizontal="left" vertical="center" wrapText="1"/>
    </xf>
    <xf numFmtId="188" fontId="6" fillId="0" borderId="32" xfId="0" applyNumberFormat="1" applyFont="1" applyBorder="1" applyAlignment="1">
      <alignment horizontal="right" vertical="center"/>
    </xf>
    <xf numFmtId="176" fontId="5" fillId="0" borderId="29" xfId="0" applyNumberFormat="1" applyFont="1" applyBorder="1" applyAlignment="1">
      <alignment horizontal="right" vertical="center" wrapText="1"/>
    </xf>
    <xf numFmtId="176" fontId="5" fillId="0" borderId="29" xfId="0" applyNumberFormat="1" applyFont="1" applyBorder="1" applyAlignment="1" quotePrefix="1">
      <alignment horizontal="right" vertical="center"/>
    </xf>
    <xf numFmtId="177" fontId="6" fillId="0" borderId="29" xfId="0" applyNumberFormat="1" applyFont="1" applyBorder="1" applyAlignment="1" quotePrefix="1">
      <alignment horizontal="right" vertical="center"/>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3" xfId="0" applyFont="1" applyBorder="1" applyAlignment="1">
      <alignment vertical="center"/>
    </xf>
    <xf numFmtId="0" fontId="5" fillId="0" borderId="23" xfId="0" applyFont="1" applyBorder="1" applyAlignment="1">
      <alignment vertical="center" wrapText="1"/>
    </xf>
    <xf numFmtId="0" fontId="5" fillId="0" borderId="28" xfId="0" applyFont="1" applyBorder="1" applyAlignment="1">
      <alignment vertical="center"/>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left" vertical="center" wrapText="1"/>
    </xf>
    <xf numFmtId="0" fontId="5" fillId="0" borderId="28" xfId="0" applyFont="1" applyBorder="1" applyAlignment="1">
      <alignment vertical="center" wrapText="1"/>
    </xf>
    <xf numFmtId="0" fontId="43" fillId="0" borderId="23" xfId="0" applyFont="1" applyBorder="1" applyAlignment="1">
      <alignment vertical="center"/>
    </xf>
    <xf numFmtId="0" fontId="43" fillId="0" borderId="28" xfId="0" applyFont="1" applyBorder="1" applyAlignment="1">
      <alignment vertical="center"/>
    </xf>
    <xf numFmtId="189" fontId="6" fillId="0" borderId="0" xfId="0" applyNumberFormat="1" applyFont="1" applyBorder="1" applyAlignment="1">
      <alignment horizontal="right" vertical="center" wrapText="1"/>
    </xf>
    <xf numFmtId="189" fontId="5" fillId="0" borderId="0" xfId="0" applyNumberFormat="1" applyFont="1" applyBorder="1" applyAlignment="1">
      <alignment vertical="center"/>
    </xf>
    <xf numFmtId="189" fontId="6" fillId="0" borderId="0" xfId="0" applyNumberFormat="1" applyFont="1" applyBorder="1" applyAlignment="1" quotePrefix="1">
      <alignment horizontal="right" vertical="center"/>
    </xf>
    <xf numFmtId="189" fontId="6" fillId="0" borderId="0" xfId="0" applyNumberFormat="1" applyFont="1" applyBorder="1" applyAlignment="1">
      <alignment horizontal="right" vertical="center"/>
    </xf>
    <xf numFmtId="0" fontId="5" fillId="0" borderId="29" xfId="0" applyFont="1" applyBorder="1" applyAlignment="1">
      <alignment vertical="center"/>
    </xf>
    <xf numFmtId="176" fontId="5" fillId="0" borderId="29" xfId="0" applyNumberFormat="1" applyFont="1" applyBorder="1" applyAlignment="1">
      <alignment horizontal="right" vertical="center"/>
    </xf>
    <xf numFmtId="176" fontId="6" fillId="0" borderId="32" xfId="0" applyNumberFormat="1" applyFont="1" applyBorder="1" applyAlignment="1" quotePrefix="1">
      <alignment horizontal="right" vertical="center"/>
    </xf>
    <xf numFmtId="0" fontId="5" fillId="0" borderId="29" xfId="0" applyFont="1" applyBorder="1" applyAlignment="1">
      <alignment horizontal="left" vertical="center" wrapText="1"/>
    </xf>
    <xf numFmtId="0" fontId="5" fillId="0" borderId="22" xfId="0" applyFont="1" applyBorder="1" applyAlignment="1">
      <alignment vertical="center" wrapText="1"/>
    </xf>
    <xf numFmtId="0" fontId="5" fillId="0" borderId="23" xfId="0" applyFont="1" applyFill="1" applyBorder="1" applyAlignment="1">
      <alignment vertical="center" wrapText="1"/>
    </xf>
    <xf numFmtId="189" fontId="6" fillId="0" borderId="0" xfId="0" applyNumberFormat="1" applyFont="1" applyBorder="1" applyAlignment="1">
      <alignment vertical="center" wrapText="1"/>
    </xf>
    <xf numFmtId="0" fontId="5" fillId="0" borderId="0" xfId="0" applyFont="1" applyBorder="1" applyAlignment="1">
      <alignment vertical="center"/>
    </xf>
    <xf numFmtId="189" fontId="6" fillId="0" borderId="0" xfId="0" applyNumberFormat="1" applyFont="1" applyBorder="1" applyAlignment="1">
      <alignment vertical="center"/>
    </xf>
    <xf numFmtId="189" fontId="6" fillId="0" borderId="0" xfId="0" applyNumberFormat="1" applyFont="1" applyBorder="1" applyAlignment="1" quotePrefix="1">
      <alignment vertical="center"/>
    </xf>
    <xf numFmtId="176" fontId="6" fillId="0" borderId="0" xfId="0" applyNumberFormat="1" applyFont="1" applyBorder="1" applyAlignment="1" quotePrefix="1">
      <alignment vertical="center"/>
    </xf>
    <xf numFmtId="186" fontId="6" fillId="0" borderId="0" xfId="0" applyNumberFormat="1" applyFont="1" applyBorder="1" applyAlignment="1">
      <alignment horizontal="righ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vertical="center" wrapText="1"/>
    </xf>
    <xf numFmtId="0" fontId="5" fillId="0" borderId="0" xfId="0" applyFont="1" applyFill="1" applyBorder="1" applyAlignment="1">
      <alignment vertical="center" wrapText="1"/>
    </xf>
    <xf numFmtId="41" fontId="6" fillId="0" borderId="21"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5" fillId="0" borderId="0" xfId="0" applyNumberFormat="1" applyFont="1" applyBorder="1" applyAlignment="1">
      <alignment horizontal="right" vertical="center"/>
    </xf>
    <xf numFmtId="41" fontId="5" fillId="0" borderId="0" xfId="0" applyNumberFormat="1" applyFont="1" applyBorder="1" applyAlignment="1">
      <alignment vertical="center"/>
    </xf>
    <xf numFmtId="41" fontId="5" fillId="0" borderId="0" xfId="0" applyNumberFormat="1" applyFont="1" applyBorder="1" applyAlignment="1">
      <alignment horizontal="right" vertical="center" wrapText="1"/>
    </xf>
    <xf numFmtId="41" fontId="6" fillId="0" borderId="29" xfId="0" applyNumberFormat="1" applyFont="1" applyBorder="1" applyAlignment="1">
      <alignment horizontal="right" vertical="center" wrapText="1"/>
    </xf>
    <xf numFmtId="194" fontId="6" fillId="0" borderId="21" xfId="0" applyNumberFormat="1" applyFont="1" applyBorder="1" applyAlignment="1">
      <alignment horizontal="right" vertical="center" wrapText="1"/>
    </xf>
    <xf numFmtId="194" fontId="6" fillId="0" borderId="0" xfId="0" applyNumberFormat="1" applyFont="1" applyBorder="1" applyAlignment="1">
      <alignment horizontal="right" vertical="center" wrapText="1"/>
    </xf>
    <xf numFmtId="194" fontId="6" fillId="0" borderId="29" xfId="0" applyNumberFormat="1" applyFont="1" applyBorder="1" applyAlignment="1">
      <alignment horizontal="right" vertical="center" wrapText="1"/>
    </xf>
    <xf numFmtId="41" fontId="6" fillId="0" borderId="0" xfId="0" applyNumberFormat="1" applyFont="1" applyBorder="1" applyAlignment="1" quotePrefix="1">
      <alignment horizontal="right" vertical="center"/>
    </xf>
    <xf numFmtId="41" fontId="6" fillId="0" borderId="0" xfId="0" applyNumberFormat="1" applyFont="1" applyBorder="1" applyAlignment="1">
      <alignment horizontal="right" vertical="center"/>
    </xf>
    <xf numFmtId="41" fontId="5" fillId="0" borderId="0" xfId="0" applyNumberFormat="1" applyFont="1" applyBorder="1" applyAlignment="1" quotePrefix="1">
      <alignment horizontal="right" vertical="center"/>
    </xf>
    <xf numFmtId="41" fontId="6" fillId="0" borderId="29" xfId="0" applyNumberFormat="1" applyFont="1" applyBorder="1" applyAlignment="1">
      <alignment horizontal="right" vertical="center"/>
    </xf>
    <xf numFmtId="41" fontId="6" fillId="0" borderId="29" xfId="0" applyNumberFormat="1" applyFont="1" applyBorder="1" applyAlignment="1" quotePrefix="1">
      <alignment horizontal="right" vertical="center"/>
    </xf>
    <xf numFmtId="194" fontId="6" fillId="0" borderId="21" xfId="0" applyNumberFormat="1" applyFont="1" applyBorder="1" applyAlignment="1">
      <alignment horizontal="right" vertical="center"/>
    </xf>
    <xf numFmtId="194" fontId="6" fillId="0" borderId="0" xfId="0" applyNumberFormat="1" applyFont="1" applyBorder="1" applyAlignment="1">
      <alignment horizontal="right" vertical="center"/>
    </xf>
    <xf numFmtId="194" fontId="6" fillId="0" borderId="29" xfId="0" applyNumberFormat="1" applyFont="1" applyBorder="1" applyAlignment="1">
      <alignment horizontal="right" vertical="center"/>
    </xf>
    <xf numFmtId="194" fontId="6" fillId="0" borderId="32" xfId="0" applyNumberFormat="1" applyFont="1" applyBorder="1" applyAlignment="1">
      <alignment horizontal="right" vertical="center"/>
    </xf>
    <xf numFmtId="41" fontId="6" fillId="0" borderId="21" xfId="0" applyNumberFormat="1" applyFont="1" applyBorder="1" applyAlignment="1">
      <alignment vertical="center" wrapText="1"/>
    </xf>
    <xf numFmtId="41" fontId="6" fillId="0" borderId="0" xfId="0" applyNumberFormat="1" applyFont="1" applyBorder="1" applyAlignment="1">
      <alignment vertical="center" wrapText="1"/>
    </xf>
    <xf numFmtId="41" fontId="5" fillId="0" borderId="0" xfId="0" applyNumberFormat="1" applyFont="1" applyBorder="1" applyAlignment="1">
      <alignment vertical="center"/>
    </xf>
    <xf numFmtId="41" fontId="6" fillId="0" borderId="21" xfId="0" applyNumberFormat="1" applyFont="1" applyBorder="1" applyAlignment="1" quotePrefix="1">
      <alignment vertical="center"/>
    </xf>
    <xf numFmtId="41" fontId="6" fillId="0" borderId="0" xfId="0" applyNumberFormat="1" applyFont="1" applyBorder="1" applyAlignment="1">
      <alignment vertical="center"/>
    </xf>
    <xf numFmtId="41" fontId="6" fillId="0" borderId="0" xfId="0" applyNumberFormat="1" applyFont="1" applyBorder="1" applyAlignment="1" quotePrefix="1">
      <alignment vertical="center"/>
    </xf>
    <xf numFmtId="0" fontId="5" fillId="0" borderId="25" xfId="0" applyFont="1" applyBorder="1" applyAlignment="1">
      <alignment horizontal="center" vertical="center" wrapText="1"/>
    </xf>
    <xf numFmtId="0" fontId="0" fillId="0" borderId="24" xfId="0" applyFont="1" applyBorder="1" applyAlignment="1">
      <alignment horizontal="center" vertical="center" wrapText="1"/>
    </xf>
    <xf numFmtId="3" fontId="5" fillId="0" borderId="31"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26" xfId="0" applyNumberFormat="1" applyFont="1" applyBorder="1" applyAlignment="1">
      <alignment horizontal="center" vertical="center"/>
    </xf>
    <xf numFmtId="0" fontId="5"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27" xfId="0"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29"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29" xfId="0" applyFont="1" applyBorder="1" applyAlignment="1">
      <alignment horizontal="center" vertical="center"/>
    </xf>
    <xf numFmtId="3" fontId="4" fillId="0" borderId="0" xfId="0"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wrapText="1"/>
    </xf>
    <xf numFmtId="41" fontId="6" fillId="0" borderId="0" xfId="0" applyNumberFormat="1" applyFont="1" applyAlignment="1">
      <alignment horizontal="right" vertical="center" wrapText="1"/>
    </xf>
  </cellXfs>
  <cellStyles count="95">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5" xfId="54"/>
    <cellStyle name="一般_Sheet1" xfId="55"/>
    <cellStyle name="Comma" xfId="56"/>
    <cellStyle name="Comma [0]" xfId="57"/>
    <cellStyle name="Followed Hyperlink" xfId="58"/>
    <cellStyle name="中等" xfId="59"/>
    <cellStyle name="中等 2" xfId="60"/>
    <cellStyle name="合計" xfId="61"/>
    <cellStyle name="合計 2" xfId="62"/>
    <cellStyle name="好" xfId="63"/>
    <cellStyle name="好 2" xfId="64"/>
    <cellStyle name="Percent" xfId="65"/>
    <cellStyle name="計算方式" xfId="66"/>
    <cellStyle name="計算方式 2" xfId="67"/>
    <cellStyle name="Currency" xfId="68"/>
    <cellStyle name="Currency [0]" xfId="69"/>
    <cellStyle name="連結的儲存格" xfId="70"/>
    <cellStyle name="連結的儲存格 2" xfId="71"/>
    <cellStyle name="備註" xfId="72"/>
    <cellStyle name="備註 2" xfId="73"/>
    <cellStyle name="Hyperlink" xfId="74"/>
    <cellStyle name="說明文字" xfId="75"/>
    <cellStyle name="說明文字 2" xfId="76"/>
    <cellStyle name="輔色1" xfId="77"/>
    <cellStyle name="輔色1 2" xfId="78"/>
    <cellStyle name="輔色2" xfId="79"/>
    <cellStyle name="輔色2 2" xfId="80"/>
    <cellStyle name="輔色3" xfId="81"/>
    <cellStyle name="輔色3 2" xfId="82"/>
    <cellStyle name="輔色4" xfId="83"/>
    <cellStyle name="輔色4 2" xfId="84"/>
    <cellStyle name="輔色5" xfId="85"/>
    <cellStyle name="輔色5 2" xfId="86"/>
    <cellStyle name="輔色6" xfId="87"/>
    <cellStyle name="輔色6 2" xfId="88"/>
    <cellStyle name="標題" xfId="89"/>
    <cellStyle name="標題 1" xfId="90"/>
    <cellStyle name="標題 1 2" xfId="91"/>
    <cellStyle name="標題 2" xfId="92"/>
    <cellStyle name="標題 2 2" xfId="93"/>
    <cellStyle name="標題 3" xfId="94"/>
    <cellStyle name="標題 3 2" xfId="95"/>
    <cellStyle name="標題 4" xfId="96"/>
    <cellStyle name="標題 4 2" xfId="97"/>
    <cellStyle name="標題 5" xfId="98"/>
    <cellStyle name="輸入" xfId="99"/>
    <cellStyle name="輸入 2" xfId="100"/>
    <cellStyle name="輸出" xfId="101"/>
    <cellStyle name="輸出 2" xfId="102"/>
    <cellStyle name="檢查儲存格" xfId="103"/>
    <cellStyle name="檢查儲存格 2" xfId="104"/>
    <cellStyle name="壞" xfId="105"/>
    <cellStyle name="壞 2" xfId="106"/>
    <cellStyle name="警告文字" xfId="107"/>
    <cellStyle name="警告文字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74"/>
  <sheetViews>
    <sheetView tabSelected="1" view="pageLayout" zoomScale="75" zoomScalePageLayoutView="75" workbookViewId="0" topLeftCell="A132">
      <selection activeCell="O133" sqref="O133"/>
    </sheetView>
  </sheetViews>
  <sheetFormatPr defaultColWidth="9.00390625" defaultRowHeight="16.5"/>
  <cols>
    <col min="1" max="1" width="28.875" style="4" customWidth="1"/>
    <col min="2" max="2" width="7.25390625" style="4" customWidth="1"/>
    <col min="3" max="3" width="7.50390625" style="4" customWidth="1"/>
    <col min="4" max="4" width="7.375" style="4" bestFit="1" customWidth="1"/>
    <col min="5" max="9" width="6.00390625" style="4" customWidth="1"/>
    <col min="10" max="11" width="9.125" style="4" bestFit="1" customWidth="1"/>
    <col min="12" max="12" width="30.125" style="4" customWidth="1"/>
    <col min="13" max="13" width="6.00390625" style="4" customWidth="1"/>
    <col min="14" max="15" width="7.375" style="4" bestFit="1" customWidth="1"/>
    <col min="16" max="17" width="8.625" style="4" bestFit="1" customWidth="1"/>
    <col min="18" max="20" width="6.00390625" style="4" customWidth="1"/>
    <col min="21" max="21" width="9.125" style="4" bestFit="1" customWidth="1"/>
    <col min="22" max="22" width="8.125" style="4" customWidth="1"/>
    <col min="23" max="23" width="30.00390625" style="4" customWidth="1"/>
    <col min="24" max="33" width="6.00390625" style="4" customWidth="1"/>
    <col min="34" max="168" width="9.00390625" style="4" customWidth="1"/>
    <col min="169" max="16384" width="9.00390625" style="4" customWidth="1"/>
  </cols>
  <sheetData>
    <row r="1" ht="21">
      <c r="A1" s="20" t="s">
        <v>133</v>
      </c>
    </row>
    <row r="2" spans="1:33" ht="30" customHeight="1">
      <c r="A2" s="14"/>
      <c r="B2" s="153" t="s">
        <v>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11" ht="21.75" customHeight="1">
      <c r="A3" s="14"/>
      <c r="B3" s="16"/>
      <c r="C3" s="16"/>
      <c r="D3" s="16"/>
      <c r="E3" s="16"/>
      <c r="F3" s="16"/>
      <c r="G3" s="16"/>
      <c r="H3" s="16"/>
      <c r="I3" s="16"/>
      <c r="J3" s="16"/>
      <c r="K3" s="16"/>
    </row>
    <row r="4" spans="1:33" ht="24" customHeight="1">
      <c r="A4" s="142" t="s">
        <v>17</v>
      </c>
      <c r="B4" s="142"/>
      <c r="C4" s="142"/>
      <c r="D4" s="142"/>
      <c r="E4" s="142"/>
      <c r="F4" s="142"/>
      <c r="G4" s="142"/>
      <c r="H4" s="142"/>
      <c r="I4" s="142"/>
      <c r="J4" s="142"/>
      <c r="K4" s="142"/>
      <c r="L4" s="152" t="s">
        <v>25</v>
      </c>
      <c r="M4" s="152"/>
      <c r="N4" s="152"/>
      <c r="O4" s="152"/>
      <c r="P4" s="152"/>
      <c r="Q4" s="152"/>
      <c r="R4" s="152"/>
      <c r="S4" s="152"/>
      <c r="T4" s="152"/>
      <c r="U4" s="152"/>
      <c r="V4" s="152"/>
      <c r="W4" s="152" t="s">
        <v>36</v>
      </c>
      <c r="X4" s="152"/>
      <c r="Y4" s="152"/>
      <c r="Z4" s="152"/>
      <c r="AA4" s="152"/>
      <c r="AB4" s="152"/>
      <c r="AC4" s="152"/>
      <c r="AD4" s="152"/>
      <c r="AE4" s="152"/>
      <c r="AF4" s="152"/>
      <c r="AG4" s="152"/>
    </row>
    <row r="5" spans="1:33" ht="23.25" customHeight="1">
      <c r="A5" s="143" t="s">
        <v>12</v>
      </c>
      <c r="B5" s="137" t="s">
        <v>13</v>
      </c>
      <c r="C5" s="151"/>
      <c r="D5" s="151"/>
      <c r="E5" s="151"/>
      <c r="F5" s="138"/>
      <c r="G5" s="133" t="s">
        <v>14</v>
      </c>
      <c r="H5" s="134"/>
      <c r="I5" s="134"/>
      <c r="J5" s="134"/>
      <c r="K5" s="154"/>
      <c r="L5" s="143" t="s">
        <v>12</v>
      </c>
      <c r="M5" s="137" t="s">
        <v>13</v>
      </c>
      <c r="N5" s="151"/>
      <c r="O5" s="151"/>
      <c r="P5" s="151"/>
      <c r="Q5" s="138"/>
      <c r="R5" s="133" t="s">
        <v>14</v>
      </c>
      <c r="S5" s="134"/>
      <c r="T5" s="134"/>
      <c r="U5" s="134"/>
      <c r="V5" s="134"/>
      <c r="W5" s="149" t="s">
        <v>12</v>
      </c>
      <c r="X5" s="146" t="s">
        <v>13</v>
      </c>
      <c r="Y5" s="147"/>
      <c r="Z5" s="147"/>
      <c r="AA5" s="147"/>
      <c r="AB5" s="148"/>
      <c r="AC5" s="130" t="s">
        <v>14</v>
      </c>
      <c r="AD5" s="142"/>
      <c r="AE5" s="142"/>
      <c r="AF5" s="142"/>
      <c r="AG5" s="142"/>
    </row>
    <row r="6" spans="1:33" ht="21.75" customHeight="1">
      <c r="A6" s="144"/>
      <c r="B6" s="135" t="s">
        <v>18</v>
      </c>
      <c r="C6" s="5"/>
      <c r="D6" s="3"/>
      <c r="E6" s="137" t="s">
        <v>5</v>
      </c>
      <c r="F6" s="138"/>
      <c r="G6" s="139" t="s">
        <v>2</v>
      </c>
      <c r="H6" s="21"/>
      <c r="I6" s="22"/>
      <c r="J6" s="133" t="s">
        <v>0</v>
      </c>
      <c r="K6" s="154"/>
      <c r="L6" s="144"/>
      <c r="M6" s="135" t="s">
        <v>18</v>
      </c>
      <c r="N6" s="5"/>
      <c r="O6" s="3"/>
      <c r="P6" s="137" t="s">
        <v>5</v>
      </c>
      <c r="Q6" s="138"/>
      <c r="R6" s="139" t="s">
        <v>2</v>
      </c>
      <c r="S6" s="21"/>
      <c r="T6" s="22"/>
      <c r="U6" s="133" t="s">
        <v>0</v>
      </c>
      <c r="V6" s="134"/>
      <c r="W6" s="149"/>
      <c r="X6" s="135" t="s">
        <v>18</v>
      </c>
      <c r="Y6" s="5"/>
      <c r="Z6" s="3"/>
      <c r="AA6" s="137" t="s">
        <v>5</v>
      </c>
      <c r="AB6" s="138"/>
      <c r="AC6" s="139" t="s">
        <v>2</v>
      </c>
      <c r="AD6" s="21"/>
      <c r="AE6" s="22"/>
      <c r="AF6" s="133" t="s">
        <v>0</v>
      </c>
      <c r="AG6" s="134"/>
    </row>
    <row r="7" spans="1:33" ht="21.75" customHeight="1">
      <c r="A7" s="144"/>
      <c r="B7" s="136"/>
      <c r="C7" s="61" t="s">
        <v>3</v>
      </c>
      <c r="D7" s="61" t="s">
        <v>4</v>
      </c>
      <c r="E7" s="61" t="s">
        <v>1</v>
      </c>
      <c r="F7" s="61" t="s">
        <v>4</v>
      </c>
      <c r="G7" s="140"/>
      <c r="H7" s="62" t="s">
        <v>8</v>
      </c>
      <c r="I7" s="62" t="s">
        <v>9</v>
      </c>
      <c r="J7" s="63" t="s">
        <v>10</v>
      </c>
      <c r="K7" s="63" t="s">
        <v>9</v>
      </c>
      <c r="L7" s="144"/>
      <c r="M7" s="136"/>
      <c r="N7" s="61" t="s">
        <v>3</v>
      </c>
      <c r="O7" s="61" t="s">
        <v>4</v>
      </c>
      <c r="P7" s="61" t="s">
        <v>1</v>
      </c>
      <c r="Q7" s="61" t="s">
        <v>4</v>
      </c>
      <c r="R7" s="140"/>
      <c r="S7" s="62" t="s">
        <v>8</v>
      </c>
      <c r="T7" s="62" t="s">
        <v>9</v>
      </c>
      <c r="U7" s="63" t="s">
        <v>1</v>
      </c>
      <c r="V7" s="64" t="s">
        <v>9</v>
      </c>
      <c r="W7" s="149"/>
      <c r="X7" s="136"/>
      <c r="Y7" s="61" t="s">
        <v>3</v>
      </c>
      <c r="Z7" s="61" t="s">
        <v>4</v>
      </c>
      <c r="AA7" s="61" t="s">
        <v>1</v>
      </c>
      <c r="AB7" s="61" t="s">
        <v>4</v>
      </c>
      <c r="AC7" s="140"/>
      <c r="AD7" s="62" t="s">
        <v>8</v>
      </c>
      <c r="AE7" s="62" t="s">
        <v>9</v>
      </c>
      <c r="AF7" s="63" t="s">
        <v>1</v>
      </c>
      <c r="AG7" s="64" t="s">
        <v>9</v>
      </c>
    </row>
    <row r="8" spans="1:33" ht="30.75" customHeight="1">
      <c r="A8" s="5" t="s">
        <v>19</v>
      </c>
      <c r="B8" s="9">
        <f aca="true" t="shared" si="0" ref="B8:B14">C8+D8</f>
        <v>687</v>
      </c>
      <c r="C8" s="11">
        <f>SUM(C9:C14)</f>
        <v>367</v>
      </c>
      <c r="D8" s="11">
        <f>SUM(D9:D14)</f>
        <v>320</v>
      </c>
      <c r="E8" s="13">
        <f aca="true" t="shared" si="1" ref="E8:E13">C8/B8*100</f>
        <v>53.42066957787481</v>
      </c>
      <c r="F8" s="13">
        <f aca="true" t="shared" si="2" ref="F8:F13">D8/B8*100</f>
        <v>46.57933042212518</v>
      </c>
      <c r="G8" s="31">
        <f aca="true" t="shared" si="3" ref="G8:G13">H8+I8</f>
        <v>51</v>
      </c>
      <c r="H8" s="32">
        <f>SUM(H9:H14)</f>
        <v>38</v>
      </c>
      <c r="I8" s="32">
        <f>SUM(I9:I14)</f>
        <v>13</v>
      </c>
      <c r="J8" s="34">
        <f>H8/G8*100</f>
        <v>74.50980392156863</v>
      </c>
      <c r="K8" s="40">
        <f>I8/G8*100</f>
        <v>25.49019607843137</v>
      </c>
      <c r="L8" s="5" t="s">
        <v>19</v>
      </c>
      <c r="M8" s="9">
        <f>N8+O8</f>
        <v>925</v>
      </c>
      <c r="N8" s="11">
        <f>SUM(N9:N20)</f>
        <v>527</v>
      </c>
      <c r="O8" s="11">
        <f>SUM(O9:O20)</f>
        <v>398</v>
      </c>
      <c r="P8" s="13">
        <f>N8/M8*100</f>
        <v>56.97297297297297</v>
      </c>
      <c r="Q8" s="13">
        <f>O8/M8*100</f>
        <v>43.027027027027025</v>
      </c>
      <c r="R8" s="31">
        <f>S8+T8</f>
        <v>52</v>
      </c>
      <c r="S8" s="32">
        <f>SUM(S9:S20)</f>
        <v>41</v>
      </c>
      <c r="T8" s="32">
        <f>SUM(T9:T20)</f>
        <v>11</v>
      </c>
      <c r="U8" s="34">
        <f>S8/R8*100</f>
        <v>78.84615384615384</v>
      </c>
      <c r="V8" s="27">
        <f>T8/R8*100</f>
        <v>21.153846153846153</v>
      </c>
      <c r="W8" s="18" t="s">
        <v>19</v>
      </c>
      <c r="X8" s="9">
        <f>SUM(X9:X31)</f>
        <v>3187</v>
      </c>
      <c r="Y8" s="11">
        <f>SUM(Y9:Y31)</f>
        <v>2371</v>
      </c>
      <c r="Z8" s="11">
        <f>SUM(Z9:Z31)</f>
        <v>816</v>
      </c>
      <c r="AA8" s="13">
        <f aca="true" t="shared" si="4" ref="AA8:AA31">Y8/X8*100</f>
        <v>74.39598368371509</v>
      </c>
      <c r="AB8" s="13">
        <f aca="true" t="shared" si="5" ref="AB8:AB31">Z8/X8*100</f>
        <v>25.604016316284905</v>
      </c>
      <c r="AC8" s="31">
        <f>AD8+AE8</f>
        <v>62</v>
      </c>
      <c r="AD8" s="32">
        <f>SUM(AD9:AD31)</f>
        <v>47</v>
      </c>
      <c r="AE8" s="32">
        <f>SUM(AE9:AE31)</f>
        <v>15</v>
      </c>
      <c r="AF8" s="34">
        <f>AD8/AC8*100</f>
        <v>75.80645161290323</v>
      </c>
      <c r="AG8" s="27">
        <f>AE8/AC8*100</f>
        <v>24.193548387096776</v>
      </c>
    </row>
    <row r="9" spans="1:33" ht="30.75" customHeight="1">
      <c r="A9" s="12" t="s">
        <v>15</v>
      </c>
      <c r="B9" s="10">
        <f t="shared" si="0"/>
        <v>199</v>
      </c>
      <c r="C9" s="7">
        <v>99</v>
      </c>
      <c r="D9" s="7">
        <v>100</v>
      </c>
      <c r="E9" s="8">
        <f t="shared" si="1"/>
        <v>49.74874371859296</v>
      </c>
      <c r="F9" s="8">
        <f t="shared" si="2"/>
        <v>50.25125628140703</v>
      </c>
      <c r="G9" s="23">
        <v>2</v>
      </c>
      <c r="H9" s="25" t="s">
        <v>24</v>
      </c>
      <c r="I9" s="26">
        <v>2</v>
      </c>
      <c r="J9" s="24" t="s">
        <v>24</v>
      </c>
      <c r="K9" s="39">
        <f>I9/G9*100</f>
        <v>100</v>
      </c>
      <c r="L9" s="12" t="s">
        <v>15</v>
      </c>
      <c r="M9" s="10">
        <f>N9+O9</f>
        <v>242</v>
      </c>
      <c r="N9" s="7">
        <v>112</v>
      </c>
      <c r="O9" s="7">
        <v>130</v>
      </c>
      <c r="P9" s="8">
        <f>N9/M9*100</f>
        <v>46.28099173553719</v>
      </c>
      <c r="Q9" s="8">
        <f>O9/M9*100</f>
        <v>53.71900826446281</v>
      </c>
      <c r="R9" s="36">
        <v>3</v>
      </c>
      <c r="S9" s="25" t="s">
        <v>28</v>
      </c>
      <c r="T9" s="26">
        <v>3</v>
      </c>
      <c r="U9" s="38" t="s">
        <v>28</v>
      </c>
      <c r="V9" s="24">
        <f>T9/R9*100</f>
        <v>100</v>
      </c>
      <c r="W9" s="41" t="s">
        <v>15</v>
      </c>
      <c r="X9" s="10">
        <f>Y9+Z9</f>
        <v>68</v>
      </c>
      <c r="Y9" s="7">
        <v>27</v>
      </c>
      <c r="Z9" s="7">
        <v>41</v>
      </c>
      <c r="AA9" s="8">
        <f t="shared" si="4"/>
        <v>39.705882352941174</v>
      </c>
      <c r="AB9" s="8">
        <f t="shared" si="5"/>
        <v>60.29411764705882</v>
      </c>
      <c r="AC9" s="36">
        <v>1</v>
      </c>
      <c r="AD9" s="25" t="s">
        <v>28</v>
      </c>
      <c r="AE9" s="26">
        <v>1</v>
      </c>
      <c r="AF9" s="38" t="s">
        <v>28</v>
      </c>
      <c r="AG9" s="24">
        <f>AE9/AC9*100</f>
        <v>100</v>
      </c>
    </row>
    <row r="10" spans="1:33" ht="30.75" customHeight="1">
      <c r="A10" s="12" t="s">
        <v>16</v>
      </c>
      <c r="B10" s="10">
        <f t="shared" si="0"/>
        <v>92</v>
      </c>
      <c r="C10" s="7">
        <v>41</v>
      </c>
      <c r="D10" s="7">
        <v>51</v>
      </c>
      <c r="E10" s="8">
        <f t="shared" si="1"/>
        <v>44.565217391304344</v>
      </c>
      <c r="F10" s="8">
        <f t="shared" si="2"/>
        <v>55.434782608695656</v>
      </c>
      <c r="G10" s="23">
        <v>2</v>
      </c>
      <c r="H10" s="26" t="s">
        <v>24</v>
      </c>
      <c r="I10" s="26">
        <v>2</v>
      </c>
      <c r="J10" s="24" t="s">
        <v>24</v>
      </c>
      <c r="K10" s="39">
        <f>I10/G10*100</f>
        <v>100</v>
      </c>
      <c r="L10" s="12" t="s">
        <v>23</v>
      </c>
      <c r="M10" s="10">
        <f>N10+O10</f>
        <v>118</v>
      </c>
      <c r="N10" s="7">
        <v>46</v>
      </c>
      <c r="O10" s="7">
        <v>72</v>
      </c>
      <c r="P10" s="8">
        <f>N10/M10*100</f>
        <v>38.983050847457626</v>
      </c>
      <c r="Q10" s="8">
        <f>O10/M10*100</f>
        <v>61.016949152542374</v>
      </c>
      <c r="R10" s="36">
        <f>S10+T10</f>
        <v>12</v>
      </c>
      <c r="S10" s="26">
        <v>11</v>
      </c>
      <c r="T10" s="26">
        <v>1</v>
      </c>
      <c r="U10" s="38">
        <f>S10/R10*100</f>
        <v>91.66666666666666</v>
      </c>
      <c r="V10" s="24">
        <f>T10/R10*100</f>
        <v>8.333333333333332</v>
      </c>
      <c r="W10" s="41" t="s">
        <v>23</v>
      </c>
      <c r="X10" s="10">
        <f aca="true" t="shared" si="6" ref="X10:X20">Y10+Z10</f>
        <v>179</v>
      </c>
      <c r="Y10" s="7">
        <v>106</v>
      </c>
      <c r="Z10" s="7">
        <v>73</v>
      </c>
      <c r="AA10" s="8">
        <f t="shared" si="4"/>
        <v>59.217877094972074</v>
      </c>
      <c r="AB10" s="8">
        <f t="shared" si="5"/>
        <v>40.78212290502793</v>
      </c>
      <c r="AC10" s="36">
        <v>9</v>
      </c>
      <c r="AD10" s="26">
        <v>9</v>
      </c>
      <c r="AE10" s="26" t="s">
        <v>24</v>
      </c>
      <c r="AF10" s="38">
        <f>AD10/AC10*100</f>
        <v>100</v>
      </c>
      <c r="AG10" s="24" t="s">
        <v>28</v>
      </c>
    </row>
    <row r="11" spans="1:33" ht="30.75" customHeight="1">
      <c r="A11" s="12" t="s">
        <v>22</v>
      </c>
      <c r="B11" s="10">
        <f t="shared" si="0"/>
        <v>25</v>
      </c>
      <c r="C11" s="7">
        <v>16</v>
      </c>
      <c r="D11" s="7">
        <v>9</v>
      </c>
      <c r="E11" s="8">
        <f t="shared" si="1"/>
        <v>64</v>
      </c>
      <c r="F11" s="8">
        <f t="shared" si="2"/>
        <v>36</v>
      </c>
      <c r="G11" s="23">
        <v>14</v>
      </c>
      <c r="H11" s="26">
        <v>14</v>
      </c>
      <c r="I11" s="26" t="s">
        <v>24</v>
      </c>
      <c r="J11" s="24">
        <f>H11/G11*100</f>
        <v>100</v>
      </c>
      <c r="K11" s="39" t="s">
        <v>24</v>
      </c>
      <c r="L11" s="12" t="s">
        <v>20</v>
      </c>
      <c r="M11" s="10">
        <f>N11+O11</f>
        <v>80</v>
      </c>
      <c r="N11" s="7">
        <v>39</v>
      </c>
      <c r="O11" s="7">
        <v>41</v>
      </c>
      <c r="P11" s="8">
        <f>N11/M11*100</f>
        <v>48.75</v>
      </c>
      <c r="Q11" s="8">
        <f>O11/M11*100</f>
        <v>51.24999999999999</v>
      </c>
      <c r="R11" s="36">
        <f>S11+T11</f>
        <v>13</v>
      </c>
      <c r="S11" s="26">
        <v>9</v>
      </c>
      <c r="T11" s="26">
        <v>4</v>
      </c>
      <c r="U11" s="38">
        <f>S11/R11*100</f>
        <v>69.23076923076923</v>
      </c>
      <c r="V11" s="24">
        <f>T11/R11*100</f>
        <v>30.76923076923077</v>
      </c>
      <c r="W11" s="41" t="s">
        <v>20</v>
      </c>
      <c r="X11" s="10">
        <f t="shared" si="6"/>
        <v>80</v>
      </c>
      <c r="Y11" s="7">
        <v>38</v>
      </c>
      <c r="Z11" s="7">
        <v>42</v>
      </c>
      <c r="AA11" s="8">
        <f t="shared" si="4"/>
        <v>47.5</v>
      </c>
      <c r="AB11" s="8">
        <f t="shared" si="5"/>
        <v>52.5</v>
      </c>
      <c r="AC11" s="36">
        <f>AD11+AE11</f>
        <v>11</v>
      </c>
      <c r="AD11" s="26">
        <v>8</v>
      </c>
      <c r="AE11" s="26">
        <v>3</v>
      </c>
      <c r="AF11" s="38">
        <f>AD11/AC11*100</f>
        <v>72.72727272727273</v>
      </c>
      <c r="AG11" s="24">
        <f>AE11/AC11*100</f>
        <v>27.27272727272727</v>
      </c>
    </row>
    <row r="12" spans="1:33" ht="30.75" customHeight="1">
      <c r="A12" s="12" t="s">
        <v>23</v>
      </c>
      <c r="B12" s="10">
        <f t="shared" si="0"/>
        <v>150</v>
      </c>
      <c r="C12" s="7">
        <v>108</v>
      </c>
      <c r="D12" s="7">
        <v>42</v>
      </c>
      <c r="E12" s="8">
        <f t="shared" si="1"/>
        <v>72</v>
      </c>
      <c r="F12" s="8">
        <f t="shared" si="2"/>
        <v>28.000000000000004</v>
      </c>
      <c r="G12" s="23">
        <f t="shared" si="3"/>
        <v>16</v>
      </c>
      <c r="H12" s="26">
        <v>12</v>
      </c>
      <c r="I12" s="26">
        <v>4</v>
      </c>
      <c r="J12" s="24">
        <f>H12/G12*100</f>
        <v>75</v>
      </c>
      <c r="K12" s="39">
        <f>I12/G12*100</f>
        <v>25</v>
      </c>
      <c r="L12" s="12" t="s">
        <v>34</v>
      </c>
      <c r="M12" s="10">
        <f aca="true" t="shared" si="7" ref="M12:M19">N12+O12</f>
        <v>120</v>
      </c>
      <c r="N12" s="7">
        <v>100</v>
      </c>
      <c r="O12" s="7">
        <v>20</v>
      </c>
      <c r="P12" s="8">
        <f aca="true" t="shared" si="8" ref="P12:P20">N12/M12*100</f>
        <v>83.33333333333334</v>
      </c>
      <c r="Q12" s="8">
        <f aca="true" t="shared" si="9" ref="Q12:Q20">O12/M12*100</f>
        <v>16.666666666666664</v>
      </c>
      <c r="R12" s="36">
        <f>SUM(S12:T12)</f>
        <v>8</v>
      </c>
      <c r="S12" s="26">
        <v>8</v>
      </c>
      <c r="T12" s="26" t="s">
        <v>28</v>
      </c>
      <c r="U12" s="38">
        <f aca="true" t="shared" si="10" ref="U12:U18">S12/R12*100</f>
        <v>100</v>
      </c>
      <c r="V12" s="24" t="s">
        <v>28</v>
      </c>
      <c r="W12" s="41" t="s">
        <v>54</v>
      </c>
      <c r="X12" s="10">
        <f t="shared" si="6"/>
        <v>46</v>
      </c>
      <c r="Y12" s="7">
        <v>22</v>
      </c>
      <c r="Z12" s="7">
        <v>24</v>
      </c>
      <c r="AA12" s="8">
        <f t="shared" si="4"/>
        <v>47.82608695652174</v>
      </c>
      <c r="AB12" s="8">
        <f t="shared" si="5"/>
        <v>52.17391304347826</v>
      </c>
      <c r="AC12" s="36">
        <f>SUM(AD12:AE12)</f>
        <v>1</v>
      </c>
      <c r="AD12" s="26" t="s">
        <v>24</v>
      </c>
      <c r="AE12" s="26">
        <v>1</v>
      </c>
      <c r="AF12" s="38" t="s">
        <v>24</v>
      </c>
      <c r="AG12" s="38">
        <f>AE12/AC12*100</f>
        <v>100</v>
      </c>
    </row>
    <row r="13" spans="1:33" ht="30.75" customHeight="1">
      <c r="A13" s="12" t="s">
        <v>20</v>
      </c>
      <c r="B13" s="10">
        <f t="shared" si="0"/>
        <v>134</v>
      </c>
      <c r="C13" s="7">
        <v>58</v>
      </c>
      <c r="D13" s="7">
        <v>76</v>
      </c>
      <c r="E13" s="8">
        <f t="shared" si="1"/>
        <v>43.28358208955223</v>
      </c>
      <c r="F13" s="8">
        <f t="shared" si="2"/>
        <v>56.71641791044776</v>
      </c>
      <c r="G13" s="23">
        <f t="shared" si="3"/>
        <v>16</v>
      </c>
      <c r="H13" s="26">
        <v>11</v>
      </c>
      <c r="I13" s="26">
        <v>5</v>
      </c>
      <c r="J13" s="24">
        <v>68.7</v>
      </c>
      <c r="K13" s="39">
        <f>I13/G13*100</f>
        <v>31.25</v>
      </c>
      <c r="L13" s="12" t="s">
        <v>35</v>
      </c>
      <c r="M13" s="10">
        <f t="shared" si="7"/>
        <v>100</v>
      </c>
      <c r="N13" s="7">
        <v>45</v>
      </c>
      <c r="O13" s="7">
        <v>55</v>
      </c>
      <c r="P13" s="8">
        <f t="shared" si="8"/>
        <v>45</v>
      </c>
      <c r="Q13" s="8">
        <f t="shared" si="9"/>
        <v>55.00000000000001</v>
      </c>
      <c r="R13" s="36">
        <f>SUM(S13:T13)</f>
        <v>2</v>
      </c>
      <c r="S13" s="26">
        <v>2</v>
      </c>
      <c r="T13" s="26" t="s">
        <v>28</v>
      </c>
      <c r="U13" s="38">
        <f t="shared" si="10"/>
        <v>100</v>
      </c>
      <c r="V13" s="24" t="s">
        <v>28</v>
      </c>
      <c r="W13" s="41" t="s">
        <v>55</v>
      </c>
      <c r="X13" s="10">
        <f t="shared" si="6"/>
        <v>100</v>
      </c>
      <c r="Y13" s="7">
        <v>85</v>
      </c>
      <c r="Z13" s="7">
        <v>15</v>
      </c>
      <c r="AA13" s="8">
        <f t="shared" si="4"/>
        <v>85</v>
      </c>
      <c r="AB13" s="8">
        <f t="shared" si="5"/>
        <v>15</v>
      </c>
      <c r="AC13" s="36">
        <f aca="true" t="shared" si="11" ref="AC13:AC21">SUM(AD13:AE13)</f>
        <v>2</v>
      </c>
      <c r="AD13" s="26">
        <v>2</v>
      </c>
      <c r="AE13" s="38" t="s">
        <v>24</v>
      </c>
      <c r="AF13" s="38">
        <f aca="true" t="shared" si="12" ref="AF13:AF20">AD13/AC13*100</f>
        <v>100</v>
      </c>
      <c r="AG13" s="38" t="s">
        <v>24</v>
      </c>
    </row>
    <row r="14" spans="1:33" ht="30.75" customHeight="1">
      <c r="A14" s="12" t="s">
        <v>21</v>
      </c>
      <c r="B14" s="10">
        <f t="shared" si="0"/>
        <v>87</v>
      </c>
      <c r="C14" s="7">
        <v>45</v>
      </c>
      <c r="D14" s="7">
        <v>42</v>
      </c>
      <c r="E14" s="8">
        <f>C14/B14*100</f>
        <v>51.724137931034484</v>
      </c>
      <c r="F14" s="8">
        <f>D14/B14*100</f>
        <v>48.275862068965516</v>
      </c>
      <c r="G14" s="23">
        <v>1</v>
      </c>
      <c r="H14" s="26">
        <v>1</v>
      </c>
      <c r="I14" s="26" t="s">
        <v>24</v>
      </c>
      <c r="J14" s="24">
        <f>H14/G14*100</f>
        <v>100</v>
      </c>
      <c r="K14" s="39" t="s">
        <v>24</v>
      </c>
      <c r="L14" s="12" t="s">
        <v>33</v>
      </c>
      <c r="M14" s="10">
        <f t="shared" si="7"/>
        <v>48</v>
      </c>
      <c r="N14" s="7">
        <v>27</v>
      </c>
      <c r="O14" s="7">
        <v>21</v>
      </c>
      <c r="P14" s="8">
        <f t="shared" si="8"/>
        <v>56.25</v>
      </c>
      <c r="Q14" s="8">
        <f t="shared" si="9"/>
        <v>43.75</v>
      </c>
      <c r="R14" s="36">
        <f>SUM(S14:T14)</f>
        <v>6</v>
      </c>
      <c r="S14" s="26">
        <v>4</v>
      </c>
      <c r="T14" s="26">
        <v>2</v>
      </c>
      <c r="U14" s="38">
        <f t="shared" si="10"/>
        <v>66.66666666666666</v>
      </c>
      <c r="V14" s="38">
        <f>T14/R14*100</f>
        <v>33.33333333333333</v>
      </c>
      <c r="W14" s="41" t="s">
        <v>33</v>
      </c>
      <c r="X14" s="10">
        <f>SUM(Y14:Z14)</f>
        <v>45</v>
      </c>
      <c r="Y14" s="7">
        <v>35</v>
      </c>
      <c r="Z14" s="7">
        <v>10</v>
      </c>
      <c r="AA14" s="8">
        <f>Y14/X14*100</f>
        <v>77.77777777777779</v>
      </c>
      <c r="AB14" s="8">
        <f>Z14/X14*100</f>
        <v>22.22222222222222</v>
      </c>
      <c r="AC14" s="36">
        <f>SUM(AD14:AE14)</f>
        <v>3</v>
      </c>
      <c r="AD14" s="26" t="s">
        <v>24</v>
      </c>
      <c r="AE14" s="26">
        <v>3</v>
      </c>
      <c r="AF14" s="38" t="s">
        <v>24</v>
      </c>
      <c r="AG14" s="38">
        <f>AE14/AC14*100</f>
        <v>100</v>
      </c>
    </row>
    <row r="15" spans="2:33" ht="30.75" customHeight="1">
      <c r="B15" s="43"/>
      <c r="C15" s="2"/>
      <c r="D15" s="2"/>
      <c r="E15" s="2"/>
      <c r="F15" s="2"/>
      <c r="K15" s="19"/>
      <c r="L15" s="12" t="s">
        <v>29</v>
      </c>
      <c r="M15" s="10">
        <f t="shared" si="7"/>
        <v>50</v>
      </c>
      <c r="N15" s="7">
        <v>40</v>
      </c>
      <c r="O15" s="7">
        <v>10</v>
      </c>
      <c r="P15" s="8">
        <f t="shared" si="8"/>
        <v>80</v>
      </c>
      <c r="Q15" s="8">
        <f t="shared" si="9"/>
        <v>20</v>
      </c>
      <c r="R15" s="36">
        <v>1</v>
      </c>
      <c r="S15" s="26">
        <v>1</v>
      </c>
      <c r="T15" s="26" t="s">
        <v>28</v>
      </c>
      <c r="U15" s="38">
        <f t="shared" si="10"/>
        <v>100</v>
      </c>
      <c r="V15" s="24" t="s">
        <v>28</v>
      </c>
      <c r="W15" s="41" t="s">
        <v>47</v>
      </c>
      <c r="X15" s="10">
        <f t="shared" si="6"/>
        <v>41</v>
      </c>
      <c r="Y15" s="7">
        <v>20</v>
      </c>
      <c r="Z15" s="7">
        <v>21</v>
      </c>
      <c r="AA15" s="8">
        <f t="shared" si="4"/>
        <v>48.78048780487805</v>
      </c>
      <c r="AB15" s="8">
        <f t="shared" si="5"/>
        <v>51.21951219512195</v>
      </c>
      <c r="AC15" s="36">
        <f t="shared" si="11"/>
        <v>1</v>
      </c>
      <c r="AD15" s="24" t="s">
        <v>28</v>
      </c>
      <c r="AE15" s="26">
        <v>1</v>
      </c>
      <c r="AF15" s="24" t="s">
        <v>28</v>
      </c>
      <c r="AG15" s="38">
        <f>AE15/AC15*100</f>
        <v>100</v>
      </c>
    </row>
    <row r="16" spans="2:33" ht="30.75" customHeight="1">
      <c r="B16" s="43"/>
      <c r="C16" s="2"/>
      <c r="D16" s="2"/>
      <c r="E16" s="2"/>
      <c r="F16" s="2"/>
      <c r="K16" s="19"/>
      <c r="L16" s="12" t="s">
        <v>30</v>
      </c>
      <c r="M16" s="10">
        <f t="shared" si="7"/>
        <v>57</v>
      </c>
      <c r="N16" s="7">
        <v>37</v>
      </c>
      <c r="O16" s="7">
        <v>20</v>
      </c>
      <c r="P16" s="8">
        <f t="shared" si="8"/>
        <v>64.91228070175438</v>
      </c>
      <c r="Q16" s="8">
        <f t="shared" si="9"/>
        <v>35.08771929824561</v>
      </c>
      <c r="R16" s="36">
        <v>3</v>
      </c>
      <c r="S16" s="26">
        <v>3</v>
      </c>
      <c r="T16" s="26" t="s">
        <v>28</v>
      </c>
      <c r="U16" s="38">
        <f t="shared" si="10"/>
        <v>100</v>
      </c>
      <c r="V16" s="24" t="s">
        <v>28</v>
      </c>
      <c r="W16" s="42" t="s">
        <v>48</v>
      </c>
      <c r="X16" s="10">
        <f t="shared" si="6"/>
        <v>63</v>
      </c>
      <c r="Y16" s="7">
        <v>29</v>
      </c>
      <c r="Z16" s="7">
        <v>34</v>
      </c>
      <c r="AA16" s="8">
        <f t="shared" si="4"/>
        <v>46.03174603174603</v>
      </c>
      <c r="AB16" s="8">
        <f t="shared" si="5"/>
        <v>53.96825396825397</v>
      </c>
      <c r="AC16" s="36">
        <f t="shared" si="11"/>
        <v>1</v>
      </c>
      <c r="AD16" s="26">
        <v>1</v>
      </c>
      <c r="AE16" s="24" t="s">
        <v>28</v>
      </c>
      <c r="AF16" s="38">
        <f t="shared" si="12"/>
        <v>100</v>
      </c>
      <c r="AG16" s="24" t="s">
        <v>28</v>
      </c>
    </row>
    <row r="17" spans="2:33" ht="30.75" customHeight="1">
      <c r="B17" s="44"/>
      <c r="K17" s="19"/>
      <c r="L17" s="12" t="s">
        <v>31</v>
      </c>
      <c r="M17" s="10">
        <f t="shared" si="7"/>
        <v>28</v>
      </c>
      <c r="N17" s="7">
        <v>24</v>
      </c>
      <c r="O17" s="7">
        <v>4</v>
      </c>
      <c r="P17" s="8">
        <f t="shared" si="8"/>
        <v>85.71428571428571</v>
      </c>
      <c r="Q17" s="8">
        <f t="shared" si="9"/>
        <v>14.285714285714285</v>
      </c>
      <c r="R17" s="36">
        <v>1</v>
      </c>
      <c r="S17" s="26">
        <v>1</v>
      </c>
      <c r="T17" s="26" t="s">
        <v>28</v>
      </c>
      <c r="U17" s="38">
        <f t="shared" si="10"/>
        <v>100</v>
      </c>
      <c r="V17" s="24" t="s">
        <v>28</v>
      </c>
      <c r="W17" s="42" t="s">
        <v>49</v>
      </c>
      <c r="X17" s="10">
        <f t="shared" si="6"/>
        <v>40</v>
      </c>
      <c r="Y17" s="7">
        <v>21</v>
      </c>
      <c r="Z17" s="7">
        <v>19</v>
      </c>
      <c r="AA17" s="8">
        <f t="shared" si="4"/>
        <v>52.5</v>
      </c>
      <c r="AB17" s="8">
        <f t="shared" si="5"/>
        <v>47.5</v>
      </c>
      <c r="AC17" s="36">
        <f t="shared" si="11"/>
        <v>1</v>
      </c>
      <c r="AD17" s="26">
        <v>1</v>
      </c>
      <c r="AE17" s="24" t="s">
        <v>28</v>
      </c>
      <c r="AF17" s="38">
        <f t="shared" si="12"/>
        <v>100</v>
      </c>
      <c r="AG17" s="24" t="s">
        <v>28</v>
      </c>
    </row>
    <row r="18" spans="2:33" ht="30.75" customHeight="1">
      <c r="B18" s="44"/>
      <c r="G18" s="6"/>
      <c r="H18" s="6"/>
      <c r="I18" s="6"/>
      <c r="K18" s="19"/>
      <c r="L18" s="12" t="s">
        <v>32</v>
      </c>
      <c r="M18" s="10">
        <f t="shared" si="7"/>
        <v>41</v>
      </c>
      <c r="N18" s="7">
        <v>27</v>
      </c>
      <c r="O18" s="7">
        <v>14</v>
      </c>
      <c r="P18" s="8">
        <f t="shared" si="8"/>
        <v>65.85365853658537</v>
      </c>
      <c r="Q18" s="8">
        <f t="shared" si="9"/>
        <v>34.146341463414636</v>
      </c>
      <c r="R18" s="36">
        <v>1</v>
      </c>
      <c r="S18" s="26">
        <v>1</v>
      </c>
      <c r="T18" s="26" t="s">
        <v>28</v>
      </c>
      <c r="U18" s="38">
        <f t="shared" si="10"/>
        <v>100</v>
      </c>
      <c r="V18" s="24" t="s">
        <v>28</v>
      </c>
      <c r="W18" s="42" t="s">
        <v>50</v>
      </c>
      <c r="X18" s="10">
        <f t="shared" si="6"/>
        <v>68</v>
      </c>
      <c r="Y18" s="7">
        <v>37</v>
      </c>
      <c r="Z18" s="7">
        <v>31</v>
      </c>
      <c r="AA18" s="8">
        <f t="shared" si="4"/>
        <v>54.41176470588235</v>
      </c>
      <c r="AB18" s="8">
        <f t="shared" si="5"/>
        <v>45.588235294117645</v>
      </c>
      <c r="AC18" s="36">
        <f t="shared" si="11"/>
        <v>1</v>
      </c>
      <c r="AD18" s="26">
        <v>1</v>
      </c>
      <c r="AE18" s="24" t="s">
        <v>28</v>
      </c>
      <c r="AF18" s="38">
        <f t="shared" si="12"/>
        <v>100</v>
      </c>
      <c r="AG18" s="24" t="s">
        <v>28</v>
      </c>
    </row>
    <row r="19" spans="2:33" ht="30.75" customHeight="1">
      <c r="B19" s="44"/>
      <c r="K19" s="19"/>
      <c r="L19" s="12" t="s">
        <v>26</v>
      </c>
      <c r="M19" s="10">
        <f t="shared" si="7"/>
        <v>19</v>
      </c>
      <c r="N19" s="7">
        <v>14</v>
      </c>
      <c r="O19" s="7">
        <v>5</v>
      </c>
      <c r="P19" s="8">
        <f t="shared" si="8"/>
        <v>73.68421052631578</v>
      </c>
      <c r="Q19" s="8">
        <f t="shared" si="9"/>
        <v>26.31578947368421</v>
      </c>
      <c r="R19" s="36">
        <v>1</v>
      </c>
      <c r="S19" s="26" t="s">
        <v>28</v>
      </c>
      <c r="T19" s="26">
        <v>1</v>
      </c>
      <c r="U19" s="38" t="s">
        <v>28</v>
      </c>
      <c r="V19" s="24">
        <f>T19/R19*100</f>
        <v>100</v>
      </c>
      <c r="W19" s="41" t="s">
        <v>51</v>
      </c>
      <c r="X19" s="10">
        <f t="shared" si="6"/>
        <v>38</v>
      </c>
      <c r="Y19" s="7">
        <v>21</v>
      </c>
      <c r="Z19" s="7">
        <v>17</v>
      </c>
      <c r="AA19" s="8">
        <f t="shared" si="4"/>
        <v>55.26315789473685</v>
      </c>
      <c r="AB19" s="8">
        <f t="shared" si="5"/>
        <v>44.73684210526316</v>
      </c>
      <c r="AC19" s="36">
        <f t="shared" si="11"/>
        <v>1</v>
      </c>
      <c r="AD19" s="26">
        <v>1</v>
      </c>
      <c r="AE19" s="24" t="s">
        <v>28</v>
      </c>
      <c r="AF19" s="38">
        <f t="shared" si="12"/>
        <v>100</v>
      </c>
      <c r="AG19" s="24" t="s">
        <v>28</v>
      </c>
    </row>
    <row r="20" spans="2:33" ht="30.75" customHeight="1">
      <c r="B20" s="44"/>
      <c r="K20" s="19"/>
      <c r="L20" s="12" t="s">
        <v>27</v>
      </c>
      <c r="M20" s="10">
        <f>N20+O20</f>
        <v>22</v>
      </c>
      <c r="N20" s="7">
        <v>16</v>
      </c>
      <c r="O20" s="7">
        <v>6</v>
      </c>
      <c r="P20" s="8">
        <f t="shared" si="8"/>
        <v>72.72727272727273</v>
      </c>
      <c r="Q20" s="8">
        <f t="shared" si="9"/>
        <v>27.27272727272727</v>
      </c>
      <c r="R20" s="36">
        <v>1</v>
      </c>
      <c r="S20" s="26">
        <v>1</v>
      </c>
      <c r="T20" s="26" t="s">
        <v>28</v>
      </c>
      <c r="U20" s="38">
        <f>S20/R20*100</f>
        <v>100</v>
      </c>
      <c r="V20" s="24" t="s">
        <v>28</v>
      </c>
      <c r="W20" s="41" t="s">
        <v>52</v>
      </c>
      <c r="X20" s="10">
        <f t="shared" si="6"/>
        <v>33</v>
      </c>
      <c r="Y20" s="7">
        <v>14</v>
      </c>
      <c r="Z20" s="7">
        <v>19</v>
      </c>
      <c r="AA20" s="8">
        <f t="shared" si="4"/>
        <v>42.42424242424242</v>
      </c>
      <c r="AB20" s="8">
        <f t="shared" si="5"/>
        <v>57.57575757575758</v>
      </c>
      <c r="AC20" s="36">
        <f t="shared" si="11"/>
        <v>1</v>
      </c>
      <c r="AD20" s="26">
        <v>1</v>
      </c>
      <c r="AE20" s="24" t="s">
        <v>28</v>
      </c>
      <c r="AF20" s="38">
        <f t="shared" si="12"/>
        <v>100</v>
      </c>
      <c r="AG20" s="24" t="s">
        <v>28</v>
      </c>
    </row>
    <row r="21" spans="2:33" ht="46.5" customHeight="1">
      <c r="B21" s="44"/>
      <c r="L21" s="45"/>
      <c r="W21" s="41" t="s">
        <v>53</v>
      </c>
      <c r="X21" s="10">
        <f>Y21+Z21</f>
        <v>46</v>
      </c>
      <c r="Y21" s="7">
        <v>18</v>
      </c>
      <c r="Z21" s="7">
        <v>28</v>
      </c>
      <c r="AA21" s="8">
        <f t="shared" si="4"/>
        <v>39.130434782608695</v>
      </c>
      <c r="AB21" s="8">
        <f t="shared" si="5"/>
        <v>60.86956521739131</v>
      </c>
      <c r="AC21" s="36">
        <f t="shared" si="11"/>
        <v>1</v>
      </c>
      <c r="AD21" s="26">
        <v>1</v>
      </c>
      <c r="AE21" s="24" t="s">
        <v>28</v>
      </c>
      <c r="AF21" s="38">
        <f>AD21/AC21*100</f>
        <v>100</v>
      </c>
      <c r="AG21" s="24" t="s">
        <v>28</v>
      </c>
    </row>
    <row r="22" spans="2:33" ht="30.75" customHeight="1">
      <c r="B22" s="44"/>
      <c r="L22" s="45"/>
      <c r="W22" s="41" t="s">
        <v>37</v>
      </c>
      <c r="X22" s="10">
        <f aca="true" t="shared" si="13" ref="X22:X27">SUM(Y22:Z22)</f>
        <v>42</v>
      </c>
      <c r="Y22" s="7">
        <v>22</v>
      </c>
      <c r="Z22" s="7">
        <v>20</v>
      </c>
      <c r="AA22" s="8">
        <f t="shared" si="4"/>
        <v>52.38095238095239</v>
      </c>
      <c r="AB22" s="8">
        <f t="shared" si="5"/>
        <v>47.61904761904761</v>
      </c>
      <c r="AC22" s="36">
        <f aca="true" t="shared" si="14" ref="AC22:AC27">SUM(AD22:AE22)</f>
        <v>1</v>
      </c>
      <c r="AD22" s="26">
        <v>1</v>
      </c>
      <c r="AE22" s="26" t="s">
        <v>28</v>
      </c>
      <c r="AF22" s="38">
        <f>AD22/AC22*100</f>
        <v>100</v>
      </c>
      <c r="AG22" s="26" t="s">
        <v>28</v>
      </c>
    </row>
    <row r="23" spans="2:33" ht="30.75" customHeight="1">
      <c r="B23" s="44"/>
      <c r="L23" s="45"/>
      <c r="W23" s="41" t="s">
        <v>38</v>
      </c>
      <c r="X23" s="10">
        <f t="shared" si="13"/>
        <v>42</v>
      </c>
      <c r="Y23" s="7">
        <v>19</v>
      </c>
      <c r="Z23" s="7">
        <v>23</v>
      </c>
      <c r="AA23" s="8">
        <f t="shared" si="4"/>
        <v>45.23809523809524</v>
      </c>
      <c r="AB23" s="8">
        <f t="shared" si="5"/>
        <v>54.761904761904766</v>
      </c>
      <c r="AC23" s="36">
        <f t="shared" si="14"/>
        <v>1</v>
      </c>
      <c r="AD23" s="26">
        <v>1</v>
      </c>
      <c r="AE23" s="26" t="s">
        <v>28</v>
      </c>
      <c r="AF23" s="38">
        <f>AD23/AC23*100</f>
        <v>100</v>
      </c>
      <c r="AG23" s="26" t="s">
        <v>28</v>
      </c>
    </row>
    <row r="24" spans="2:33" ht="30.75" customHeight="1">
      <c r="B24" s="44"/>
      <c r="L24" s="45"/>
      <c r="W24" s="41" t="s">
        <v>39</v>
      </c>
      <c r="X24" s="10">
        <f t="shared" si="13"/>
        <v>60</v>
      </c>
      <c r="Y24" s="7">
        <v>27</v>
      </c>
      <c r="Z24" s="7">
        <v>33</v>
      </c>
      <c r="AA24" s="8">
        <f t="shared" si="4"/>
        <v>45</v>
      </c>
      <c r="AB24" s="8">
        <f t="shared" si="5"/>
        <v>55.00000000000001</v>
      </c>
      <c r="AC24" s="36">
        <f t="shared" si="14"/>
        <v>1</v>
      </c>
      <c r="AD24" s="26">
        <v>1</v>
      </c>
      <c r="AE24" s="26" t="s">
        <v>28</v>
      </c>
      <c r="AF24" s="38">
        <f>AD24/AC24*100</f>
        <v>100</v>
      </c>
      <c r="AG24" s="26" t="s">
        <v>28</v>
      </c>
    </row>
    <row r="25" spans="2:33" ht="30.75" customHeight="1">
      <c r="B25" s="44"/>
      <c r="L25" s="45"/>
      <c r="W25" s="41" t="s">
        <v>40</v>
      </c>
      <c r="X25" s="10">
        <f t="shared" si="13"/>
        <v>40</v>
      </c>
      <c r="Y25" s="7">
        <v>20</v>
      </c>
      <c r="Z25" s="7">
        <v>20</v>
      </c>
      <c r="AA25" s="8">
        <f t="shared" si="4"/>
        <v>50</v>
      </c>
      <c r="AB25" s="8">
        <f t="shared" si="5"/>
        <v>50</v>
      </c>
      <c r="AC25" s="36">
        <f t="shared" si="14"/>
        <v>1</v>
      </c>
      <c r="AD25" s="26" t="s">
        <v>28</v>
      </c>
      <c r="AE25" s="26">
        <v>1</v>
      </c>
      <c r="AF25" s="26" t="s">
        <v>28</v>
      </c>
      <c r="AG25" s="24">
        <f>AE25/AC25*100</f>
        <v>100</v>
      </c>
    </row>
    <row r="26" spans="2:33" ht="30.75" customHeight="1">
      <c r="B26" s="44"/>
      <c r="L26" s="45"/>
      <c r="W26" s="41" t="s">
        <v>41</v>
      </c>
      <c r="X26" s="10">
        <f t="shared" si="13"/>
        <v>88</v>
      </c>
      <c r="Y26" s="7">
        <v>57</v>
      </c>
      <c r="Z26" s="7">
        <v>31</v>
      </c>
      <c r="AA26" s="8">
        <f t="shared" si="4"/>
        <v>64.77272727272727</v>
      </c>
      <c r="AB26" s="8">
        <f t="shared" si="5"/>
        <v>35.22727272727273</v>
      </c>
      <c r="AC26" s="36">
        <f t="shared" si="14"/>
        <v>1</v>
      </c>
      <c r="AD26" s="26" t="s">
        <v>28</v>
      </c>
      <c r="AE26" s="26">
        <v>1</v>
      </c>
      <c r="AF26" s="26" t="s">
        <v>28</v>
      </c>
      <c r="AG26" s="24">
        <f>AE26/AC26*100</f>
        <v>100</v>
      </c>
    </row>
    <row r="27" spans="2:33" ht="30.75" customHeight="1">
      <c r="B27" s="44"/>
      <c r="L27" s="45"/>
      <c r="W27" s="41" t="s">
        <v>42</v>
      </c>
      <c r="X27" s="10">
        <f t="shared" si="13"/>
        <v>1742</v>
      </c>
      <c r="Y27" s="7">
        <v>1541</v>
      </c>
      <c r="Z27" s="7">
        <v>201</v>
      </c>
      <c r="AA27" s="8">
        <f t="shared" si="4"/>
        <v>88.46153846153845</v>
      </c>
      <c r="AB27" s="8">
        <f t="shared" si="5"/>
        <v>11.538461538461538</v>
      </c>
      <c r="AC27" s="36">
        <f t="shared" si="14"/>
        <v>7</v>
      </c>
      <c r="AD27" s="15">
        <v>7</v>
      </c>
      <c r="AE27" s="15" t="s">
        <v>24</v>
      </c>
      <c r="AF27" s="38">
        <f>AD27/AC27*100</f>
        <v>100</v>
      </c>
      <c r="AG27" s="26" t="s">
        <v>28</v>
      </c>
    </row>
    <row r="28" spans="2:33" ht="30.75" customHeight="1">
      <c r="B28" s="44"/>
      <c r="L28" s="45"/>
      <c r="W28" s="41" t="s">
        <v>43</v>
      </c>
      <c r="X28" s="10">
        <f>SUM(Y28:Z28)</f>
        <v>38</v>
      </c>
      <c r="Y28" s="7">
        <v>19</v>
      </c>
      <c r="Z28" s="7">
        <v>19</v>
      </c>
      <c r="AA28" s="8">
        <f t="shared" si="4"/>
        <v>50</v>
      </c>
      <c r="AB28" s="8">
        <f t="shared" si="5"/>
        <v>50</v>
      </c>
      <c r="AC28" s="36">
        <f>SUM(AD28:AE28)</f>
        <v>13</v>
      </c>
      <c r="AD28" s="26">
        <v>12</v>
      </c>
      <c r="AE28" s="26">
        <v>1</v>
      </c>
      <c r="AF28" s="38">
        <f>AD28/AC28*100</f>
        <v>92.3076923076923</v>
      </c>
      <c r="AG28" s="38">
        <f>AE28/AC28*100</f>
        <v>7.6923076923076925</v>
      </c>
    </row>
    <row r="29" spans="2:33" ht="30.75" customHeight="1">
      <c r="B29" s="44"/>
      <c r="L29" s="45"/>
      <c r="W29" s="17" t="s">
        <v>44</v>
      </c>
      <c r="X29" s="10">
        <f>SUM(Y29:Z29)</f>
        <v>87</v>
      </c>
      <c r="Y29" s="7">
        <v>55</v>
      </c>
      <c r="Z29" s="7">
        <v>32</v>
      </c>
      <c r="AA29" s="8">
        <f t="shared" si="4"/>
        <v>63.2183908045977</v>
      </c>
      <c r="AB29" s="8">
        <f t="shared" si="5"/>
        <v>36.7816091954023</v>
      </c>
      <c r="AC29" s="36">
        <f>SUM(AD29:AE29)</f>
        <v>1</v>
      </c>
      <c r="AD29" s="26" t="s">
        <v>24</v>
      </c>
      <c r="AE29" s="26">
        <v>1</v>
      </c>
      <c r="AF29" s="38" t="s">
        <v>24</v>
      </c>
      <c r="AG29" s="38">
        <f>AE29/AC29*100</f>
        <v>100</v>
      </c>
    </row>
    <row r="30" spans="2:33" ht="30.75" customHeight="1">
      <c r="B30" s="44"/>
      <c r="L30" s="45"/>
      <c r="W30" s="41" t="s">
        <v>45</v>
      </c>
      <c r="X30" s="10">
        <f>SUM(Y30:Z30)</f>
        <v>94</v>
      </c>
      <c r="Y30" s="7">
        <v>63</v>
      </c>
      <c r="Z30" s="7">
        <v>31</v>
      </c>
      <c r="AA30" s="8">
        <f t="shared" si="4"/>
        <v>67.02127659574468</v>
      </c>
      <c r="AB30" s="8">
        <f t="shared" si="5"/>
        <v>32.97872340425532</v>
      </c>
      <c r="AC30" s="36">
        <f>SUM(AD30:AE30)</f>
        <v>1</v>
      </c>
      <c r="AD30" s="26" t="s">
        <v>24</v>
      </c>
      <c r="AE30" s="26">
        <v>1</v>
      </c>
      <c r="AF30" s="38" t="s">
        <v>24</v>
      </c>
      <c r="AG30" s="38">
        <f>AE30/AC30*100</f>
        <v>100</v>
      </c>
    </row>
    <row r="31" spans="1:33" ht="30.75" customHeight="1">
      <c r="A31" s="46"/>
      <c r="B31" s="47"/>
      <c r="C31" s="46"/>
      <c r="D31" s="46"/>
      <c r="E31" s="46"/>
      <c r="F31" s="46"/>
      <c r="G31" s="46"/>
      <c r="H31" s="46"/>
      <c r="I31" s="46"/>
      <c r="J31" s="46"/>
      <c r="K31" s="46"/>
      <c r="L31" s="48"/>
      <c r="M31" s="46"/>
      <c r="N31" s="46"/>
      <c r="O31" s="46"/>
      <c r="P31" s="46"/>
      <c r="Q31" s="46"/>
      <c r="R31" s="46"/>
      <c r="S31" s="46"/>
      <c r="T31" s="46"/>
      <c r="U31" s="46"/>
      <c r="V31" s="46"/>
      <c r="W31" s="49" t="s">
        <v>46</v>
      </c>
      <c r="X31" s="28">
        <f>SUM(Y31:Z31)</f>
        <v>107</v>
      </c>
      <c r="Y31" s="29">
        <v>75</v>
      </c>
      <c r="Z31" s="29">
        <v>32</v>
      </c>
      <c r="AA31" s="30">
        <f t="shared" si="4"/>
        <v>70.09345794392523</v>
      </c>
      <c r="AB31" s="30">
        <f t="shared" si="5"/>
        <v>29.906542056074763</v>
      </c>
      <c r="AC31" s="35">
        <f>SUM(AD31:AE31)</f>
        <v>1</v>
      </c>
      <c r="AD31" s="33" t="s">
        <v>24</v>
      </c>
      <c r="AE31" s="33">
        <v>1</v>
      </c>
      <c r="AF31" s="37" t="s">
        <v>24</v>
      </c>
      <c r="AG31" s="37">
        <f>AE31/AC31*100</f>
        <v>100</v>
      </c>
    </row>
    <row r="32" ht="27" customHeight="1">
      <c r="A32" s="1" t="s">
        <v>6</v>
      </c>
    </row>
    <row r="33" ht="27" customHeight="1">
      <c r="A33" s="2" t="s">
        <v>11</v>
      </c>
    </row>
    <row r="34" ht="27" customHeight="1">
      <c r="A34" s="2"/>
    </row>
    <row r="35" ht="27" customHeight="1">
      <c r="A35" s="2"/>
    </row>
    <row r="36" ht="27" customHeight="1">
      <c r="A36" s="2"/>
    </row>
    <row r="37" ht="27" customHeight="1">
      <c r="A37" s="2"/>
    </row>
    <row r="38" spans="1:33" ht="24.75" customHeight="1">
      <c r="A38" s="142" t="s">
        <v>56</v>
      </c>
      <c r="B38" s="142"/>
      <c r="C38" s="142"/>
      <c r="D38" s="142"/>
      <c r="E38" s="142"/>
      <c r="F38" s="142"/>
      <c r="G38" s="142"/>
      <c r="H38" s="142"/>
      <c r="I38" s="142"/>
      <c r="J38" s="142"/>
      <c r="K38" s="142"/>
      <c r="L38" s="142" t="s">
        <v>79</v>
      </c>
      <c r="M38" s="142"/>
      <c r="N38" s="142"/>
      <c r="O38" s="142"/>
      <c r="P38" s="142"/>
      <c r="Q38" s="142"/>
      <c r="R38" s="142"/>
      <c r="S38" s="142"/>
      <c r="T38" s="142"/>
      <c r="U38" s="142"/>
      <c r="V38" s="142"/>
      <c r="W38" s="142"/>
      <c r="X38" s="142"/>
      <c r="Y38" s="142"/>
      <c r="Z38" s="142"/>
      <c r="AA38" s="142"/>
      <c r="AB38" s="142"/>
      <c r="AC38" s="142"/>
      <c r="AD38" s="142"/>
      <c r="AE38" s="142"/>
      <c r="AF38" s="142"/>
      <c r="AG38" s="142"/>
    </row>
    <row r="39" spans="1:33" ht="24.75" customHeight="1">
      <c r="A39" s="144" t="s">
        <v>12</v>
      </c>
      <c r="B39" s="146" t="s">
        <v>13</v>
      </c>
      <c r="C39" s="147"/>
      <c r="D39" s="147"/>
      <c r="E39" s="147"/>
      <c r="F39" s="148"/>
      <c r="G39" s="130" t="s">
        <v>14</v>
      </c>
      <c r="H39" s="142"/>
      <c r="I39" s="142"/>
      <c r="J39" s="142"/>
      <c r="K39" s="142"/>
      <c r="L39" s="150" t="s">
        <v>12</v>
      </c>
      <c r="M39" s="137" t="s">
        <v>13</v>
      </c>
      <c r="N39" s="151"/>
      <c r="O39" s="151"/>
      <c r="P39" s="151"/>
      <c r="Q39" s="138"/>
      <c r="R39" s="133" t="s">
        <v>14</v>
      </c>
      <c r="S39" s="134"/>
      <c r="T39" s="134"/>
      <c r="U39" s="134"/>
      <c r="V39" s="134"/>
      <c r="W39" s="150" t="s">
        <v>12</v>
      </c>
      <c r="X39" s="137" t="s">
        <v>13</v>
      </c>
      <c r="Y39" s="151"/>
      <c r="Z39" s="151"/>
      <c r="AA39" s="151"/>
      <c r="AB39" s="138"/>
      <c r="AC39" s="133" t="s">
        <v>14</v>
      </c>
      <c r="AD39" s="134"/>
      <c r="AE39" s="134"/>
      <c r="AF39" s="134"/>
      <c r="AG39" s="134"/>
    </row>
    <row r="40" spans="1:33" ht="24.75" customHeight="1">
      <c r="A40" s="144"/>
      <c r="B40" s="135" t="s">
        <v>18</v>
      </c>
      <c r="C40" s="5"/>
      <c r="D40" s="3"/>
      <c r="E40" s="137" t="s">
        <v>5</v>
      </c>
      <c r="F40" s="138"/>
      <c r="G40" s="139" t="s">
        <v>2</v>
      </c>
      <c r="H40" s="21"/>
      <c r="I40" s="22"/>
      <c r="J40" s="133" t="s">
        <v>0</v>
      </c>
      <c r="K40" s="134"/>
      <c r="L40" s="149"/>
      <c r="M40" s="135" t="s">
        <v>18</v>
      </c>
      <c r="N40" s="5"/>
      <c r="O40" s="3"/>
      <c r="P40" s="137" t="s">
        <v>5</v>
      </c>
      <c r="Q40" s="138"/>
      <c r="R40" s="139" t="s">
        <v>2</v>
      </c>
      <c r="S40" s="21"/>
      <c r="T40" s="22"/>
      <c r="U40" s="133" t="s">
        <v>0</v>
      </c>
      <c r="V40" s="134"/>
      <c r="W40" s="149"/>
      <c r="X40" s="135" t="s">
        <v>18</v>
      </c>
      <c r="Y40" s="5"/>
      <c r="Z40" s="3"/>
      <c r="AA40" s="137" t="s">
        <v>5</v>
      </c>
      <c r="AB40" s="138"/>
      <c r="AC40" s="139" t="s">
        <v>2</v>
      </c>
      <c r="AD40" s="21"/>
      <c r="AE40" s="22"/>
      <c r="AF40" s="133" t="s">
        <v>0</v>
      </c>
      <c r="AG40" s="134"/>
    </row>
    <row r="41" spans="1:33" ht="24.75" customHeight="1">
      <c r="A41" s="144"/>
      <c r="B41" s="136"/>
      <c r="C41" s="61" t="s">
        <v>3</v>
      </c>
      <c r="D41" s="61" t="s">
        <v>4</v>
      </c>
      <c r="E41" s="61" t="s">
        <v>1</v>
      </c>
      <c r="F41" s="61" t="s">
        <v>4</v>
      </c>
      <c r="G41" s="140"/>
      <c r="H41" s="62" t="s">
        <v>8</v>
      </c>
      <c r="I41" s="62" t="s">
        <v>9</v>
      </c>
      <c r="J41" s="63" t="s">
        <v>1</v>
      </c>
      <c r="K41" s="64" t="s">
        <v>9</v>
      </c>
      <c r="L41" s="149"/>
      <c r="M41" s="136"/>
      <c r="N41" s="61" t="s">
        <v>3</v>
      </c>
      <c r="O41" s="61" t="s">
        <v>4</v>
      </c>
      <c r="P41" s="61" t="s">
        <v>1</v>
      </c>
      <c r="Q41" s="61" t="s">
        <v>4</v>
      </c>
      <c r="R41" s="140"/>
      <c r="S41" s="62" t="s">
        <v>8</v>
      </c>
      <c r="T41" s="62" t="s">
        <v>9</v>
      </c>
      <c r="U41" s="63" t="s">
        <v>1</v>
      </c>
      <c r="V41" s="64" t="s">
        <v>9</v>
      </c>
      <c r="W41" s="149"/>
      <c r="X41" s="136"/>
      <c r="Y41" s="61" t="s">
        <v>3</v>
      </c>
      <c r="Z41" s="61" t="s">
        <v>4</v>
      </c>
      <c r="AA41" s="61" t="s">
        <v>1</v>
      </c>
      <c r="AB41" s="61" t="s">
        <v>4</v>
      </c>
      <c r="AC41" s="140"/>
      <c r="AD41" s="62" t="s">
        <v>8</v>
      </c>
      <c r="AE41" s="62" t="s">
        <v>9</v>
      </c>
      <c r="AF41" s="63" t="s">
        <v>1</v>
      </c>
      <c r="AG41" s="64" t="s">
        <v>9</v>
      </c>
    </row>
    <row r="42" spans="1:33" ht="27" customHeight="1">
      <c r="A42" s="5" t="s">
        <v>19</v>
      </c>
      <c r="B42" s="9">
        <f>SUM(B43:B68)</f>
        <v>2336</v>
      </c>
      <c r="C42" s="11">
        <f>SUM(C43:C68)</f>
        <v>1432</v>
      </c>
      <c r="D42" s="11">
        <f>SUM(D43:D68)</f>
        <v>904</v>
      </c>
      <c r="E42" s="13">
        <f aca="true" t="shared" si="15" ref="E42:E47">C42/B42*100</f>
        <v>61.3013698630137</v>
      </c>
      <c r="F42" s="13">
        <f aca="true" t="shared" si="16" ref="F42:F47">D42/B42*100</f>
        <v>38.6986301369863</v>
      </c>
      <c r="G42" s="31">
        <f>SUM(G43:G68)</f>
        <v>102</v>
      </c>
      <c r="H42" s="32">
        <f>SUM(H43:H68)</f>
        <v>73</v>
      </c>
      <c r="I42" s="32">
        <f>SUM(I43:I68)</f>
        <v>29</v>
      </c>
      <c r="J42" s="34">
        <f>H42/G42*100</f>
        <v>71.56862745098039</v>
      </c>
      <c r="K42" s="27">
        <f>I42/G42*100</f>
        <v>28.431372549019606</v>
      </c>
      <c r="L42" s="76" t="s">
        <v>19</v>
      </c>
      <c r="M42" s="11">
        <f>SUM(M43:M68)+SUM(Y42:Y68)</f>
        <v>4255</v>
      </c>
      <c r="N42" s="11">
        <f>SUM(N43:N68)+SUM(Y42:Y68)</f>
        <v>2883</v>
      </c>
      <c r="O42" s="11">
        <f>SUM(O43:O68)+SUM(Z42:Z68)</f>
        <v>1842</v>
      </c>
      <c r="P42" s="13">
        <f>N42/M42*100</f>
        <v>67.75558166862514</v>
      </c>
      <c r="Q42" s="13">
        <f>O42/M42*100</f>
        <v>43.29024676850764</v>
      </c>
      <c r="R42" s="31">
        <f>SUM(R43:R68)+SUM(AC42:AC68)</f>
        <v>150</v>
      </c>
      <c r="S42" s="31">
        <f>SUM(S43:S68)+SUM(AD42:AD68)</f>
        <v>102</v>
      </c>
      <c r="T42" s="31">
        <f>SUM(T43:T68)+SUM(AE42:AE68)</f>
        <v>48</v>
      </c>
      <c r="U42" s="34">
        <f>S42/R42*100</f>
        <v>68</v>
      </c>
      <c r="V42" s="27">
        <f>T42/R42*100</f>
        <v>32</v>
      </c>
      <c r="W42" s="75" t="s">
        <v>97</v>
      </c>
      <c r="X42" s="11">
        <f>Y42+Z42</f>
        <v>18</v>
      </c>
      <c r="Y42" s="11">
        <v>5</v>
      </c>
      <c r="Z42" s="11">
        <v>13</v>
      </c>
      <c r="AA42" s="13">
        <f aca="true" t="shared" si="17" ref="AA42:AA50">Y42/X42*100</f>
        <v>27.77777777777778</v>
      </c>
      <c r="AB42" s="13">
        <f aca="true" t="shared" si="18" ref="AB42:AB50">Z42/X42*100</f>
        <v>72.22222222222221</v>
      </c>
      <c r="AC42" s="31">
        <f>AD42+AE42</f>
        <v>1</v>
      </c>
      <c r="AD42" s="32">
        <v>0</v>
      </c>
      <c r="AE42" s="32">
        <v>1</v>
      </c>
      <c r="AF42" s="34">
        <f aca="true" t="shared" si="19" ref="AF42:AF50">AD42/AC42*100</f>
        <v>0</v>
      </c>
      <c r="AG42" s="27">
        <f aca="true" t="shared" si="20" ref="AG42:AG50">AE42/AC42*100</f>
        <v>100</v>
      </c>
    </row>
    <row r="43" spans="1:33" ht="32.25" customHeight="1">
      <c r="A43" s="12" t="s">
        <v>57</v>
      </c>
      <c r="B43" s="10">
        <f>C43+D43</f>
        <v>62</v>
      </c>
      <c r="C43" s="7">
        <v>26</v>
      </c>
      <c r="D43" s="7">
        <v>36</v>
      </c>
      <c r="E43" s="8">
        <f t="shared" si="15"/>
        <v>41.935483870967744</v>
      </c>
      <c r="F43" s="8">
        <f t="shared" si="16"/>
        <v>58.06451612903226</v>
      </c>
      <c r="G43" s="36">
        <v>1</v>
      </c>
      <c r="H43" s="25" t="s">
        <v>24</v>
      </c>
      <c r="I43" s="26">
        <v>1</v>
      </c>
      <c r="J43" s="50" t="s">
        <v>24</v>
      </c>
      <c r="K43" s="24">
        <f>I43/G43*100</f>
        <v>100</v>
      </c>
      <c r="L43" s="71" t="s">
        <v>112</v>
      </c>
      <c r="M43" s="7">
        <f aca="true" t="shared" si="21" ref="M43:M68">N43+O43</f>
        <v>76</v>
      </c>
      <c r="N43" s="7">
        <v>30</v>
      </c>
      <c r="O43" s="7">
        <v>46</v>
      </c>
      <c r="P43" s="8">
        <f>N43/M43*100</f>
        <v>39.473684210526315</v>
      </c>
      <c r="Q43" s="8">
        <f>O43/M43*100</f>
        <v>60.526315789473685</v>
      </c>
      <c r="R43" s="36">
        <f>SUM(S43:T43)</f>
        <v>1</v>
      </c>
      <c r="S43" s="25">
        <v>0</v>
      </c>
      <c r="T43" s="26">
        <v>1</v>
      </c>
      <c r="U43" s="38">
        <f aca="true" t="shared" si="22" ref="U43:U68">S43/R43*100</f>
        <v>0</v>
      </c>
      <c r="V43" s="39">
        <f aca="true" t="shared" si="23" ref="V43:V68">T43/R43*100</f>
        <v>100</v>
      </c>
      <c r="W43" s="71" t="s">
        <v>94</v>
      </c>
      <c r="X43" s="7">
        <f>Y43+Z43</f>
        <v>40</v>
      </c>
      <c r="Y43" s="7">
        <v>21</v>
      </c>
      <c r="Z43" s="7">
        <v>19</v>
      </c>
      <c r="AA43" s="8">
        <f t="shared" si="17"/>
        <v>52.5</v>
      </c>
      <c r="AB43" s="8">
        <f t="shared" si="18"/>
        <v>47.5</v>
      </c>
      <c r="AC43" s="36">
        <f aca="true" t="shared" si="24" ref="AC43:AC50">AD43+AE43</f>
        <v>3</v>
      </c>
      <c r="AD43" s="25">
        <v>0</v>
      </c>
      <c r="AE43" s="26">
        <v>3</v>
      </c>
      <c r="AF43" s="38">
        <f t="shared" si="19"/>
        <v>0</v>
      </c>
      <c r="AG43" s="24">
        <f t="shared" si="20"/>
        <v>100</v>
      </c>
    </row>
    <row r="44" spans="1:33" ht="30" customHeight="1">
      <c r="A44" s="12" t="s">
        <v>58</v>
      </c>
      <c r="B44" s="10">
        <f>C44+D44</f>
        <v>160</v>
      </c>
      <c r="C44" s="7">
        <v>72</v>
      </c>
      <c r="D44" s="7">
        <v>88</v>
      </c>
      <c r="E44" s="8">
        <f t="shared" si="15"/>
        <v>45</v>
      </c>
      <c r="F44" s="8">
        <f t="shared" si="16"/>
        <v>55.00000000000001</v>
      </c>
      <c r="G44" s="36">
        <f>H44+I44</f>
        <v>13</v>
      </c>
      <c r="H44" s="26">
        <v>9</v>
      </c>
      <c r="I44" s="26">
        <v>4</v>
      </c>
      <c r="J44" s="38">
        <f>H44/G44*100</f>
        <v>69.23076923076923</v>
      </c>
      <c r="K44" s="24">
        <f>I44/G44*100</f>
        <v>30.76923076923077</v>
      </c>
      <c r="L44" s="77" t="s">
        <v>111</v>
      </c>
      <c r="M44" s="7">
        <f t="shared" si="21"/>
        <v>158</v>
      </c>
      <c r="N44" s="7">
        <v>47</v>
      </c>
      <c r="O44" s="7">
        <v>111</v>
      </c>
      <c r="P44" s="8">
        <f aca="true" t="shared" si="25" ref="P44:P68">N44/M44*100</f>
        <v>29.746835443037973</v>
      </c>
      <c r="Q44" s="8">
        <f aca="true" t="shared" si="26" ref="Q44:Q68">O44/M44*100</f>
        <v>70.25316455696202</v>
      </c>
      <c r="R44" s="36">
        <f aca="true" t="shared" si="27" ref="R44:R68">SUM(S44:T44)</f>
        <v>32</v>
      </c>
      <c r="S44" s="26">
        <v>17</v>
      </c>
      <c r="T44" s="25">
        <v>15</v>
      </c>
      <c r="U44" s="38">
        <f t="shared" si="22"/>
        <v>53.125</v>
      </c>
      <c r="V44" s="24">
        <f t="shared" si="23"/>
        <v>46.875</v>
      </c>
      <c r="W44" s="73" t="s">
        <v>90</v>
      </c>
      <c r="X44" s="7">
        <f aca="true" t="shared" si="28" ref="X44:X66">Y44+Z44</f>
        <v>14</v>
      </c>
      <c r="Y44" s="7">
        <v>6</v>
      </c>
      <c r="Z44" s="7">
        <v>8</v>
      </c>
      <c r="AA44" s="8">
        <f t="shared" si="17"/>
        <v>42.857142857142854</v>
      </c>
      <c r="AB44" s="8">
        <f t="shared" si="18"/>
        <v>57.14285714285714</v>
      </c>
      <c r="AC44" s="36">
        <f t="shared" si="24"/>
        <v>2</v>
      </c>
      <c r="AD44" s="26">
        <v>2</v>
      </c>
      <c r="AE44" s="25">
        <v>0</v>
      </c>
      <c r="AF44" s="38">
        <f t="shared" si="19"/>
        <v>100</v>
      </c>
      <c r="AG44" s="24">
        <f t="shared" si="20"/>
        <v>0</v>
      </c>
    </row>
    <row r="45" spans="1:33" ht="33" customHeight="1">
      <c r="A45" s="12" t="s">
        <v>59</v>
      </c>
      <c r="B45" s="10">
        <f>C45+D45</f>
        <v>28</v>
      </c>
      <c r="C45" s="7">
        <v>16</v>
      </c>
      <c r="D45" s="7">
        <v>12</v>
      </c>
      <c r="E45" s="8">
        <f t="shared" si="15"/>
        <v>57.14285714285714</v>
      </c>
      <c r="F45" s="8">
        <f t="shared" si="16"/>
        <v>42.857142857142854</v>
      </c>
      <c r="G45" s="36">
        <v>9</v>
      </c>
      <c r="H45" s="26">
        <v>9</v>
      </c>
      <c r="I45" s="25" t="s">
        <v>24</v>
      </c>
      <c r="J45" s="38">
        <f>H45/G45*100</f>
        <v>100</v>
      </c>
      <c r="K45" s="54" t="s">
        <v>24</v>
      </c>
      <c r="L45" s="72" t="s">
        <v>110</v>
      </c>
      <c r="M45" s="7">
        <f t="shared" si="21"/>
        <v>241</v>
      </c>
      <c r="N45" s="52">
        <v>124</v>
      </c>
      <c r="O45" s="52">
        <v>117</v>
      </c>
      <c r="P45" s="8">
        <f t="shared" si="25"/>
        <v>51.45228215767634</v>
      </c>
      <c r="Q45" s="8">
        <f t="shared" si="26"/>
        <v>48.54771784232365</v>
      </c>
      <c r="R45" s="36">
        <f t="shared" si="27"/>
        <v>4</v>
      </c>
      <c r="S45" s="52">
        <v>1</v>
      </c>
      <c r="T45" s="52">
        <v>3</v>
      </c>
      <c r="U45" s="38">
        <f t="shared" si="22"/>
        <v>25</v>
      </c>
      <c r="V45" s="39">
        <f t="shared" si="23"/>
        <v>75</v>
      </c>
      <c r="W45" s="73" t="s">
        <v>91</v>
      </c>
      <c r="X45" s="7">
        <f t="shared" si="28"/>
        <v>20</v>
      </c>
      <c r="Y45" s="7">
        <v>12</v>
      </c>
      <c r="Z45" s="7">
        <v>8</v>
      </c>
      <c r="AA45" s="8">
        <f t="shared" si="17"/>
        <v>60</v>
      </c>
      <c r="AB45" s="8">
        <f t="shared" si="18"/>
        <v>40</v>
      </c>
      <c r="AC45" s="36">
        <f t="shared" si="24"/>
        <v>1</v>
      </c>
      <c r="AD45" s="26">
        <v>1</v>
      </c>
      <c r="AE45" s="25">
        <v>0</v>
      </c>
      <c r="AF45" s="38">
        <f t="shared" si="19"/>
        <v>100</v>
      </c>
      <c r="AG45" s="24">
        <f t="shared" si="20"/>
        <v>0</v>
      </c>
    </row>
    <row r="46" spans="1:33" ht="33" customHeight="1">
      <c r="A46" s="51" t="s">
        <v>60</v>
      </c>
      <c r="B46" s="10">
        <f>C46+D46</f>
        <v>413</v>
      </c>
      <c r="C46" s="7">
        <v>364</v>
      </c>
      <c r="D46" s="7">
        <v>49</v>
      </c>
      <c r="E46" s="8">
        <f t="shared" si="15"/>
        <v>88.13559322033898</v>
      </c>
      <c r="F46" s="8">
        <f t="shared" si="16"/>
        <v>11.864406779661017</v>
      </c>
      <c r="G46" s="36">
        <v>9</v>
      </c>
      <c r="H46" s="26">
        <v>9</v>
      </c>
      <c r="I46" s="25" t="s">
        <v>24</v>
      </c>
      <c r="J46" s="38">
        <f>H46/G46*100</f>
        <v>100</v>
      </c>
      <c r="K46" s="54" t="s">
        <v>24</v>
      </c>
      <c r="L46" s="72" t="s">
        <v>82</v>
      </c>
      <c r="M46" s="7">
        <f t="shared" si="21"/>
        <v>33</v>
      </c>
      <c r="N46" s="52">
        <v>25</v>
      </c>
      <c r="O46" s="52">
        <v>8</v>
      </c>
      <c r="P46" s="8">
        <f t="shared" si="25"/>
        <v>75.75757575757575</v>
      </c>
      <c r="Q46" s="8">
        <f t="shared" si="26"/>
        <v>24.242424242424242</v>
      </c>
      <c r="R46" s="36">
        <f t="shared" si="27"/>
        <v>1</v>
      </c>
      <c r="S46" s="52">
        <v>1</v>
      </c>
      <c r="T46" s="52">
        <v>0</v>
      </c>
      <c r="U46" s="38">
        <f t="shared" si="22"/>
        <v>100</v>
      </c>
      <c r="V46" s="39">
        <f t="shared" si="23"/>
        <v>0</v>
      </c>
      <c r="W46" s="71" t="s">
        <v>92</v>
      </c>
      <c r="X46" s="7">
        <f t="shared" si="28"/>
        <v>22</v>
      </c>
      <c r="Y46" s="7">
        <v>14</v>
      </c>
      <c r="Z46" s="7">
        <v>8</v>
      </c>
      <c r="AA46" s="8">
        <f t="shared" si="17"/>
        <v>63.63636363636363</v>
      </c>
      <c r="AB46" s="8">
        <f t="shared" si="18"/>
        <v>36.36363636363637</v>
      </c>
      <c r="AC46" s="36">
        <f t="shared" si="24"/>
        <v>1</v>
      </c>
      <c r="AD46" s="26">
        <v>1</v>
      </c>
      <c r="AE46" s="25">
        <v>0</v>
      </c>
      <c r="AF46" s="38">
        <f t="shared" si="19"/>
        <v>100</v>
      </c>
      <c r="AG46" s="24">
        <f t="shared" si="20"/>
        <v>0</v>
      </c>
    </row>
    <row r="47" spans="1:33" ht="31.5" customHeight="1">
      <c r="A47" s="52" t="s">
        <v>22</v>
      </c>
      <c r="B47" s="10">
        <f>C47+D47</f>
        <v>45</v>
      </c>
      <c r="C47" s="7">
        <v>34</v>
      </c>
      <c r="D47" s="7">
        <v>11</v>
      </c>
      <c r="E47" s="8">
        <f t="shared" si="15"/>
        <v>75.55555555555556</v>
      </c>
      <c r="F47" s="8">
        <f t="shared" si="16"/>
        <v>24.444444444444443</v>
      </c>
      <c r="G47" s="36">
        <f>H47+I47</f>
        <v>15</v>
      </c>
      <c r="H47" s="26">
        <v>14</v>
      </c>
      <c r="I47" s="26">
        <v>1</v>
      </c>
      <c r="J47" s="38">
        <f>H47/G47*100</f>
        <v>93.33333333333333</v>
      </c>
      <c r="K47" s="24">
        <f>I47/G47*100</f>
        <v>6.666666666666667</v>
      </c>
      <c r="L47" s="72" t="s">
        <v>104</v>
      </c>
      <c r="M47" s="7">
        <f t="shared" si="21"/>
        <v>88</v>
      </c>
      <c r="N47" s="52">
        <v>65</v>
      </c>
      <c r="O47" s="52">
        <v>23</v>
      </c>
      <c r="P47" s="8">
        <f t="shared" si="25"/>
        <v>73.86363636363636</v>
      </c>
      <c r="Q47" s="8">
        <f t="shared" si="26"/>
        <v>26.136363636363637</v>
      </c>
      <c r="R47" s="36">
        <f t="shared" si="27"/>
        <v>2</v>
      </c>
      <c r="S47" s="52">
        <v>0</v>
      </c>
      <c r="T47" s="52">
        <v>2</v>
      </c>
      <c r="U47" s="38">
        <f t="shared" si="22"/>
        <v>0</v>
      </c>
      <c r="V47" s="39">
        <f t="shared" si="23"/>
        <v>100</v>
      </c>
      <c r="W47" s="73" t="s">
        <v>95</v>
      </c>
      <c r="X47" s="7">
        <f t="shared" si="28"/>
        <v>82</v>
      </c>
      <c r="Y47" s="7">
        <v>38</v>
      </c>
      <c r="Z47" s="7">
        <v>44</v>
      </c>
      <c r="AA47" s="8">
        <f t="shared" si="17"/>
        <v>46.34146341463415</v>
      </c>
      <c r="AB47" s="8">
        <f t="shared" si="18"/>
        <v>53.65853658536586</v>
      </c>
      <c r="AC47" s="36">
        <f t="shared" si="24"/>
        <v>4</v>
      </c>
      <c r="AD47" s="26">
        <v>4</v>
      </c>
      <c r="AE47" s="25">
        <v>0</v>
      </c>
      <c r="AF47" s="38">
        <f t="shared" si="19"/>
        <v>100</v>
      </c>
      <c r="AG47" s="24">
        <f t="shared" si="20"/>
        <v>0</v>
      </c>
    </row>
    <row r="48" spans="1:33" ht="29.25" customHeight="1">
      <c r="A48" s="53" t="s">
        <v>33</v>
      </c>
      <c r="B48" s="10">
        <f aca="true" t="shared" si="29" ref="B48:B55">C48+D48</f>
        <v>57</v>
      </c>
      <c r="C48" s="7">
        <v>23</v>
      </c>
      <c r="D48" s="7">
        <v>34</v>
      </c>
      <c r="E48" s="8">
        <f aca="true" t="shared" si="30" ref="E48:E55">C48/B48*100</f>
        <v>40.35087719298245</v>
      </c>
      <c r="F48" s="8">
        <f aca="true" t="shared" si="31" ref="F48:F55">D48/B48*100</f>
        <v>59.64912280701754</v>
      </c>
      <c r="G48" s="36">
        <f>H48+I48</f>
        <v>3</v>
      </c>
      <c r="H48" s="26">
        <v>2</v>
      </c>
      <c r="I48" s="25">
        <v>1</v>
      </c>
      <c r="J48" s="38">
        <f aca="true" t="shared" si="32" ref="J48:J55">H48/G48*100</f>
        <v>66.66666666666666</v>
      </c>
      <c r="K48" s="38">
        <f>I48/G48*100</f>
        <v>33.33333333333333</v>
      </c>
      <c r="L48" s="72" t="s">
        <v>87</v>
      </c>
      <c r="M48" s="7">
        <f t="shared" si="21"/>
        <v>231</v>
      </c>
      <c r="N48" s="52">
        <v>117</v>
      </c>
      <c r="O48" s="52">
        <v>114</v>
      </c>
      <c r="P48" s="8">
        <f t="shared" si="25"/>
        <v>50.649350649350644</v>
      </c>
      <c r="Q48" s="8">
        <f t="shared" si="26"/>
        <v>49.35064935064935</v>
      </c>
      <c r="R48" s="36">
        <f t="shared" si="27"/>
        <v>5</v>
      </c>
      <c r="S48" s="52">
        <v>4</v>
      </c>
      <c r="T48" s="52">
        <v>1</v>
      </c>
      <c r="U48" s="38">
        <f t="shared" si="22"/>
        <v>80</v>
      </c>
      <c r="V48" s="39">
        <f t="shared" si="23"/>
        <v>20</v>
      </c>
      <c r="W48" s="73" t="s">
        <v>93</v>
      </c>
      <c r="X48" s="7">
        <f t="shared" si="28"/>
        <v>11</v>
      </c>
      <c r="Y48" s="7">
        <v>4</v>
      </c>
      <c r="Z48" s="7">
        <v>7</v>
      </c>
      <c r="AA48" s="8">
        <f t="shared" si="17"/>
        <v>36.36363636363637</v>
      </c>
      <c r="AB48" s="8">
        <f t="shared" si="18"/>
        <v>63.63636363636363</v>
      </c>
      <c r="AC48" s="36">
        <f t="shared" si="24"/>
        <v>1</v>
      </c>
      <c r="AD48" s="25">
        <v>1</v>
      </c>
      <c r="AE48" s="25">
        <v>0</v>
      </c>
      <c r="AF48" s="38">
        <f t="shared" si="19"/>
        <v>100</v>
      </c>
      <c r="AG48" s="24">
        <f t="shared" si="20"/>
        <v>0</v>
      </c>
    </row>
    <row r="49" spans="1:33" ht="24.75" customHeight="1">
      <c r="A49" s="52" t="s">
        <v>75</v>
      </c>
      <c r="B49" s="10">
        <f t="shared" si="29"/>
        <v>136</v>
      </c>
      <c r="C49" s="7">
        <v>64</v>
      </c>
      <c r="D49" s="7">
        <v>72</v>
      </c>
      <c r="E49" s="8">
        <f t="shared" si="30"/>
        <v>47.05882352941176</v>
      </c>
      <c r="F49" s="8">
        <f t="shared" si="31"/>
        <v>52.94117647058824</v>
      </c>
      <c r="G49" s="36">
        <v>1</v>
      </c>
      <c r="H49" s="26">
        <v>1</v>
      </c>
      <c r="I49" s="25" t="s">
        <v>24</v>
      </c>
      <c r="J49" s="38">
        <f t="shared" si="32"/>
        <v>100</v>
      </c>
      <c r="K49" s="25" t="s">
        <v>24</v>
      </c>
      <c r="L49" s="72" t="s">
        <v>86</v>
      </c>
      <c r="M49" s="7">
        <f t="shared" si="21"/>
        <v>66</v>
      </c>
      <c r="N49" s="52">
        <v>42</v>
      </c>
      <c r="O49" s="52">
        <v>24</v>
      </c>
      <c r="P49" s="8">
        <f t="shared" si="25"/>
        <v>63.63636363636363</v>
      </c>
      <c r="Q49" s="8">
        <f t="shared" si="26"/>
        <v>36.36363636363637</v>
      </c>
      <c r="R49" s="36">
        <f t="shared" si="27"/>
        <v>1</v>
      </c>
      <c r="S49" s="52">
        <v>0</v>
      </c>
      <c r="T49" s="52">
        <v>1</v>
      </c>
      <c r="U49" s="38">
        <f t="shared" si="22"/>
        <v>0</v>
      </c>
      <c r="V49" s="39">
        <f t="shared" si="23"/>
        <v>100</v>
      </c>
      <c r="W49" s="73" t="s">
        <v>114</v>
      </c>
      <c r="X49" s="7">
        <f t="shared" si="28"/>
        <v>24</v>
      </c>
      <c r="Y49" s="7">
        <v>13</v>
      </c>
      <c r="Z49" s="7">
        <v>11</v>
      </c>
      <c r="AA49" s="8">
        <f t="shared" si="17"/>
        <v>54.166666666666664</v>
      </c>
      <c r="AB49" s="8">
        <f t="shared" si="18"/>
        <v>45.83333333333333</v>
      </c>
      <c r="AC49" s="36">
        <f t="shared" si="24"/>
        <v>2</v>
      </c>
      <c r="AD49" s="25">
        <v>2</v>
      </c>
      <c r="AE49" s="25">
        <v>0</v>
      </c>
      <c r="AF49" s="38">
        <f t="shared" si="19"/>
        <v>100</v>
      </c>
      <c r="AG49" s="24">
        <f t="shared" si="20"/>
        <v>0</v>
      </c>
    </row>
    <row r="50" spans="1:33" ht="30.75" customHeight="1">
      <c r="A50" s="52" t="s">
        <v>74</v>
      </c>
      <c r="B50" s="10">
        <f t="shared" si="29"/>
        <v>123</v>
      </c>
      <c r="C50" s="7">
        <v>70</v>
      </c>
      <c r="D50" s="7">
        <v>53</v>
      </c>
      <c r="E50" s="8">
        <f t="shared" si="30"/>
        <v>56.91056910569105</v>
      </c>
      <c r="F50" s="8">
        <f t="shared" si="31"/>
        <v>43.08943089430895</v>
      </c>
      <c r="G50" s="36">
        <v>1</v>
      </c>
      <c r="H50" s="26">
        <v>1</v>
      </c>
      <c r="I50" s="25" t="s">
        <v>24</v>
      </c>
      <c r="J50" s="38">
        <f t="shared" si="32"/>
        <v>100</v>
      </c>
      <c r="K50" s="25" t="s">
        <v>24</v>
      </c>
      <c r="L50" s="77" t="s">
        <v>105</v>
      </c>
      <c r="M50" s="7">
        <f t="shared" si="21"/>
        <v>23</v>
      </c>
      <c r="N50" s="52">
        <v>3</v>
      </c>
      <c r="O50" s="52">
        <v>20</v>
      </c>
      <c r="P50" s="8">
        <f t="shared" si="25"/>
        <v>13.043478260869565</v>
      </c>
      <c r="Q50" s="8">
        <f t="shared" si="26"/>
        <v>86.95652173913044</v>
      </c>
      <c r="R50" s="36">
        <f t="shared" si="27"/>
        <v>1</v>
      </c>
      <c r="S50" s="52">
        <v>0</v>
      </c>
      <c r="T50" s="52">
        <v>1</v>
      </c>
      <c r="U50" s="38">
        <f t="shared" si="22"/>
        <v>0</v>
      </c>
      <c r="V50" s="39">
        <f t="shared" si="23"/>
        <v>100</v>
      </c>
      <c r="W50" s="71" t="s">
        <v>96</v>
      </c>
      <c r="X50" s="7">
        <f t="shared" si="28"/>
        <v>71</v>
      </c>
      <c r="Y50" s="7">
        <v>27</v>
      </c>
      <c r="Z50" s="7">
        <v>44</v>
      </c>
      <c r="AA50" s="8">
        <f t="shared" si="17"/>
        <v>38.028169014084504</v>
      </c>
      <c r="AB50" s="8">
        <f t="shared" si="18"/>
        <v>61.97183098591549</v>
      </c>
      <c r="AC50" s="36">
        <f t="shared" si="24"/>
        <v>3</v>
      </c>
      <c r="AD50" s="25">
        <v>0</v>
      </c>
      <c r="AE50" s="26">
        <v>3</v>
      </c>
      <c r="AF50" s="38">
        <f t="shared" si="19"/>
        <v>0</v>
      </c>
      <c r="AG50" s="24">
        <f t="shared" si="20"/>
        <v>100</v>
      </c>
    </row>
    <row r="51" spans="1:33" ht="31.5" customHeight="1">
      <c r="A51" s="53" t="s">
        <v>72</v>
      </c>
      <c r="B51" s="10">
        <f t="shared" si="29"/>
        <v>131</v>
      </c>
      <c r="C51" s="7">
        <v>66</v>
      </c>
      <c r="D51" s="7">
        <v>65</v>
      </c>
      <c r="E51" s="8">
        <f t="shared" si="30"/>
        <v>50.38167938931297</v>
      </c>
      <c r="F51" s="8">
        <f t="shared" si="31"/>
        <v>49.61832061068702</v>
      </c>
      <c r="G51" s="36">
        <v>1</v>
      </c>
      <c r="H51" s="26">
        <v>1</v>
      </c>
      <c r="I51" s="25" t="s">
        <v>24</v>
      </c>
      <c r="J51" s="38">
        <f t="shared" si="32"/>
        <v>100</v>
      </c>
      <c r="K51" s="25" t="s">
        <v>24</v>
      </c>
      <c r="L51" s="77" t="s">
        <v>106</v>
      </c>
      <c r="M51" s="7">
        <f t="shared" si="21"/>
        <v>13</v>
      </c>
      <c r="N51" s="52">
        <v>4</v>
      </c>
      <c r="O51" s="52">
        <v>9</v>
      </c>
      <c r="P51" s="8">
        <f t="shared" si="25"/>
        <v>30.76923076923077</v>
      </c>
      <c r="Q51" s="8">
        <f t="shared" si="26"/>
        <v>69.23076923076923</v>
      </c>
      <c r="R51" s="36">
        <f t="shared" si="27"/>
        <v>1</v>
      </c>
      <c r="S51" s="52">
        <v>0</v>
      </c>
      <c r="T51" s="52">
        <v>1</v>
      </c>
      <c r="U51" s="38">
        <f t="shared" si="22"/>
        <v>0</v>
      </c>
      <c r="V51" s="39">
        <f t="shared" si="23"/>
        <v>100</v>
      </c>
      <c r="W51" s="71" t="s">
        <v>99</v>
      </c>
      <c r="X51" s="7">
        <f t="shared" si="28"/>
        <v>130</v>
      </c>
      <c r="Y51" s="7">
        <v>93</v>
      </c>
      <c r="Z51" s="7">
        <v>37</v>
      </c>
      <c r="AA51" s="8">
        <f aca="true" t="shared" si="33" ref="AA51:AA66">Y51/X51*100</f>
        <v>71.53846153846153</v>
      </c>
      <c r="AB51" s="8">
        <f aca="true" t="shared" si="34" ref="AB51:AB66">Z51/X51*100</f>
        <v>28.46153846153846</v>
      </c>
      <c r="AC51" s="36">
        <f aca="true" t="shared" si="35" ref="AC51:AC66">AD51+AE51</f>
        <v>12</v>
      </c>
      <c r="AD51" s="26">
        <v>10</v>
      </c>
      <c r="AE51" s="26">
        <v>2</v>
      </c>
      <c r="AF51" s="38">
        <f aca="true" t="shared" si="36" ref="AF51:AF66">AD51/AC51*100</f>
        <v>83.33333333333334</v>
      </c>
      <c r="AG51" s="24">
        <f aca="true" t="shared" si="37" ref="AG51:AG66">AE51/AC51*100</f>
        <v>16.666666666666664</v>
      </c>
    </row>
    <row r="52" spans="1:33" ht="33.75" customHeight="1">
      <c r="A52" s="52" t="s">
        <v>73</v>
      </c>
      <c r="B52" s="10">
        <f t="shared" si="29"/>
        <v>124</v>
      </c>
      <c r="C52" s="7">
        <v>67</v>
      </c>
      <c r="D52" s="7">
        <v>57</v>
      </c>
      <c r="E52" s="8">
        <f t="shared" si="30"/>
        <v>54.03225806451613</v>
      </c>
      <c r="F52" s="8">
        <f t="shared" si="31"/>
        <v>45.96774193548387</v>
      </c>
      <c r="G52" s="36">
        <v>1</v>
      </c>
      <c r="H52" s="26">
        <v>1</v>
      </c>
      <c r="I52" s="25" t="s">
        <v>24</v>
      </c>
      <c r="J52" s="38">
        <f t="shared" si="32"/>
        <v>100</v>
      </c>
      <c r="K52" s="25" t="s">
        <v>24</v>
      </c>
      <c r="L52" s="77" t="s">
        <v>107</v>
      </c>
      <c r="M52" s="7">
        <f t="shared" si="21"/>
        <v>17</v>
      </c>
      <c r="N52" s="52">
        <v>7</v>
      </c>
      <c r="O52" s="52">
        <v>10</v>
      </c>
      <c r="P52" s="8">
        <f t="shared" si="25"/>
        <v>41.17647058823529</v>
      </c>
      <c r="Q52" s="8">
        <f t="shared" si="26"/>
        <v>58.82352941176471</v>
      </c>
      <c r="R52" s="36">
        <f t="shared" si="27"/>
        <v>1</v>
      </c>
      <c r="S52" s="52">
        <v>1</v>
      </c>
      <c r="T52" s="52">
        <v>0</v>
      </c>
      <c r="U52" s="38">
        <f t="shared" si="22"/>
        <v>100</v>
      </c>
      <c r="V52" s="39">
        <f t="shared" si="23"/>
        <v>0</v>
      </c>
      <c r="W52" s="71" t="s">
        <v>80</v>
      </c>
      <c r="X52" s="7">
        <f t="shared" si="28"/>
        <v>21</v>
      </c>
      <c r="Y52" s="7">
        <v>10</v>
      </c>
      <c r="Z52" s="7">
        <v>11</v>
      </c>
      <c r="AA52" s="8">
        <f t="shared" si="33"/>
        <v>47.61904761904761</v>
      </c>
      <c r="AB52" s="8">
        <f t="shared" si="34"/>
        <v>52.38095238095239</v>
      </c>
      <c r="AC52" s="36">
        <f t="shared" si="35"/>
        <v>1</v>
      </c>
      <c r="AD52" s="25">
        <v>0</v>
      </c>
      <c r="AE52" s="25">
        <v>1</v>
      </c>
      <c r="AF52" s="38">
        <f t="shared" si="36"/>
        <v>0</v>
      </c>
      <c r="AG52" s="24">
        <f t="shared" si="37"/>
        <v>100</v>
      </c>
    </row>
    <row r="53" spans="1:33" ht="24.75" customHeight="1">
      <c r="A53" s="52" t="s">
        <v>76</v>
      </c>
      <c r="B53" s="10">
        <f>C53+D53</f>
        <v>26</v>
      </c>
      <c r="C53" s="7">
        <v>21</v>
      </c>
      <c r="D53" s="7">
        <v>5</v>
      </c>
      <c r="E53" s="8">
        <f>C53/B53*100</f>
        <v>80.76923076923077</v>
      </c>
      <c r="F53" s="8">
        <f>D53/B53*100</f>
        <v>19.230769230769234</v>
      </c>
      <c r="G53" s="36">
        <v>4</v>
      </c>
      <c r="H53" s="26">
        <v>4</v>
      </c>
      <c r="I53" s="25" t="s">
        <v>24</v>
      </c>
      <c r="J53" s="38">
        <f>H53/G53*100</f>
        <v>100</v>
      </c>
      <c r="K53" s="25" t="s">
        <v>24</v>
      </c>
      <c r="L53" s="72" t="s">
        <v>108</v>
      </c>
      <c r="M53" s="7">
        <f t="shared" si="21"/>
        <v>99</v>
      </c>
      <c r="N53" s="52">
        <v>53</v>
      </c>
      <c r="O53" s="52">
        <v>46</v>
      </c>
      <c r="P53" s="8">
        <f t="shared" si="25"/>
        <v>53.535353535353536</v>
      </c>
      <c r="Q53" s="8">
        <f t="shared" si="26"/>
        <v>46.464646464646464</v>
      </c>
      <c r="R53" s="36">
        <f t="shared" si="27"/>
        <v>1</v>
      </c>
      <c r="S53" s="52">
        <v>1</v>
      </c>
      <c r="T53" s="52">
        <v>0</v>
      </c>
      <c r="U53" s="38">
        <f t="shared" si="22"/>
        <v>100</v>
      </c>
      <c r="V53" s="39">
        <f t="shared" si="23"/>
        <v>0</v>
      </c>
      <c r="W53" s="73" t="s">
        <v>98</v>
      </c>
      <c r="X53" s="7">
        <f t="shared" si="28"/>
        <v>38</v>
      </c>
      <c r="Y53" s="7">
        <v>22</v>
      </c>
      <c r="Z53" s="7">
        <v>16</v>
      </c>
      <c r="AA53" s="8">
        <f t="shared" si="33"/>
        <v>57.89473684210527</v>
      </c>
      <c r="AB53" s="8">
        <f t="shared" si="34"/>
        <v>42.10526315789473</v>
      </c>
      <c r="AC53" s="36">
        <f t="shared" si="35"/>
        <v>1</v>
      </c>
      <c r="AD53" s="26">
        <v>1</v>
      </c>
      <c r="AE53" s="25">
        <v>0</v>
      </c>
      <c r="AF53" s="38">
        <f t="shared" si="36"/>
        <v>100</v>
      </c>
      <c r="AG53" s="24">
        <f t="shared" si="37"/>
        <v>0</v>
      </c>
    </row>
    <row r="54" spans="1:33" ht="32.25" customHeight="1">
      <c r="A54" s="51" t="s">
        <v>77</v>
      </c>
      <c r="B54" s="10">
        <f>C54+D54</f>
        <v>25</v>
      </c>
      <c r="C54" s="7">
        <v>12</v>
      </c>
      <c r="D54" s="7">
        <v>13</v>
      </c>
      <c r="E54" s="8">
        <f>C54/B54*100</f>
        <v>48</v>
      </c>
      <c r="F54" s="8">
        <f>D54/B54*100</f>
        <v>52</v>
      </c>
      <c r="G54" s="36">
        <v>2</v>
      </c>
      <c r="H54" s="26">
        <v>2</v>
      </c>
      <c r="I54" s="25" t="s">
        <v>24</v>
      </c>
      <c r="J54" s="38">
        <f>H54/G54*100</f>
        <v>100</v>
      </c>
      <c r="K54" s="25" t="s">
        <v>24</v>
      </c>
      <c r="L54" s="72" t="s">
        <v>109</v>
      </c>
      <c r="M54" s="7">
        <f t="shared" si="21"/>
        <v>42</v>
      </c>
      <c r="N54" s="7">
        <v>24</v>
      </c>
      <c r="O54" s="7">
        <v>18</v>
      </c>
      <c r="P54" s="8">
        <f t="shared" si="25"/>
        <v>57.14285714285714</v>
      </c>
      <c r="Q54" s="8">
        <f t="shared" si="26"/>
        <v>42.857142857142854</v>
      </c>
      <c r="R54" s="36">
        <f t="shared" si="27"/>
        <v>1</v>
      </c>
      <c r="S54" s="56">
        <v>0</v>
      </c>
      <c r="T54" s="56">
        <v>1</v>
      </c>
      <c r="U54" s="38">
        <f t="shared" si="22"/>
        <v>0</v>
      </c>
      <c r="V54" s="39">
        <f t="shared" si="23"/>
        <v>100</v>
      </c>
      <c r="W54" s="72" t="s">
        <v>81</v>
      </c>
      <c r="X54" s="7">
        <f t="shared" si="28"/>
        <v>32</v>
      </c>
      <c r="Y54" s="7">
        <v>24</v>
      </c>
      <c r="Z54" s="7">
        <v>8</v>
      </c>
      <c r="AA54" s="8">
        <f t="shared" si="33"/>
        <v>75</v>
      </c>
      <c r="AB54" s="8">
        <f t="shared" si="34"/>
        <v>25</v>
      </c>
      <c r="AC54" s="36">
        <f t="shared" si="35"/>
        <v>8</v>
      </c>
      <c r="AD54" s="26">
        <v>8</v>
      </c>
      <c r="AE54" s="25">
        <v>0</v>
      </c>
      <c r="AF54" s="38">
        <f t="shared" si="36"/>
        <v>100</v>
      </c>
      <c r="AG54" s="24">
        <f t="shared" si="37"/>
        <v>0</v>
      </c>
    </row>
    <row r="55" spans="1:33" ht="33" customHeight="1">
      <c r="A55" s="52" t="s">
        <v>78</v>
      </c>
      <c r="B55" s="10">
        <f t="shared" si="29"/>
        <v>173</v>
      </c>
      <c r="C55" s="7">
        <v>137</v>
      </c>
      <c r="D55" s="7">
        <v>36</v>
      </c>
      <c r="E55" s="8">
        <f t="shared" si="30"/>
        <v>79.1907514450867</v>
      </c>
      <c r="F55" s="8">
        <f t="shared" si="31"/>
        <v>20.809248554913296</v>
      </c>
      <c r="G55" s="36">
        <v>1</v>
      </c>
      <c r="H55" s="26">
        <v>1</v>
      </c>
      <c r="I55" s="25" t="s">
        <v>24</v>
      </c>
      <c r="J55" s="38">
        <f t="shared" si="32"/>
        <v>100</v>
      </c>
      <c r="K55" s="50" t="s">
        <v>24</v>
      </c>
      <c r="L55" s="77" t="s">
        <v>113</v>
      </c>
      <c r="M55" s="7">
        <f t="shared" si="21"/>
        <v>89</v>
      </c>
      <c r="N55" s="52">
        <v>12</v>
      </c>
      <c r="O55" s="52">
        <v>77</v>
      </c>
      <c r="P55" s="8">
        <f t="shared" si="25"/>
        <v>13.48314606741573</v>
      </c>
      <c r="Q55" s="8">
        <f t="shared" si="26"/>
        <v>86.51685393258427</v>
      </c>
      <c r="R55" s="36">
        <f t="shared" si="27"/>
        <v>1</v>
      </c>
      <c r="S55" s="52">
        <v>1</v>
      </c>
      <c r="T55" s="52">
        <v>0</v>
      </c>
      <c r="U55" s="38">
        <f t="shared" si="22"/>
        <v>100</v>
      </c>
      <c r="V55" s="39">
        <f t="shared" si="23"/>
        <v>0</v>
      </c>
      <c r="W55" s="71" t="s">
        <v>100</v>
      </c>
      <c r="X55" s="7">
        <f t="shared" si="28"/>
        <v>25</v>
      </c>
      <c r="Y55" s="7">
        <v>8</v>
      </c>
      <c r="Z55" s="7">
        <v>17</v>
      </c>
      <c r="AA55" s="8">
        <f t="shared" si="33"/>
        <v>32</v>
      </c>
      <c r="AB55" s="8">
        <f t="shared" si="34"/>
        <v>68</v>
      </c>
      <c r="AC55" s="36">
        <f t="shared" si="35"/>
        <v>1</v>
      </c>
      <c r="AD55" s="26">
        <v>1</v>
      </c>
      <c r="AE55" s="25">
        <v>0</v>
      </c>
      <c r="AF55" s="38">
        <f t="shared" si="36"/>
        <v>100</v>
      </c>
      <c r="AG55" s="24">
        <f t="shared" si="37"/>
        <v>0</v>
      </c>
    </row>
    <row r="56" spans="1:33" ht="33" customHeight="1">
      <c r="A56" s="12" t="s">
        <v>61</v>
      </c>
      <c r="B56" s="10">
        <f>C56+D56</f>
        <v>25</v>
      </c>
      <c r="C56" s="7">
        <v>13</v>
      </c>
      <c r="D56" s="7">
        <v>12</v>
      </c>
      <c r="E56" s="8">
        <f aca="true" t="shared" si="38" ref="E56:E62">C56/B56*100</f>
        <v>52</v>
      </c>
      <c r="F56" s="8">
        <f aca="true" t="shared" si="39" ref="F56:F62">D56/B56*100</f>
        <v>48</v>
      </c>
      <c r="G56" s="36">
        <v>2</v>
      </c>
      <c r="H56" s="26" t="s">
        <v>28</v>
      </c>
      <c r="I56" s="26">
        <v>2</v>
      </c>
      <c r="J56" s="50" t="s">
        <v>24</v>
      </c>
      <c r="K56" s="24">
        <f>I56/G56*100</f>
        <v>100</v>
      </c>
      <c r="L56" s="73" t="s">
        <v>126</v>
      </c>
      <c r="M56" s="7">
        <f t="shared" si="21"/>
        <v>41</v>
      </c>
      <c r="N56" s="52">
        <v>29</v>
      </c>
      <c r="O56" s="52">
        <v>12</v>
      </c>
      <c r="P56" s="8">
        <f t="shared" si="25"/>
        <v>70.73170731707317</v>
      </c>
      <c r="Q56" s="8">
        <f t="shared" si="26"/>
        <v>29.268292682926827</v>
      </c>
      <c r="R56" s="36">
        <f t="shared" si="27"/>
        <v>16</v>
      </c>
      <c r="S56" s="52">
        <v>15</v>
      </c>
      <c r="T56" s="52">
        <v>1</v>
      </c>
      <c r="U56" s="38">
        <f t="shared" si="22"/>
        <v>93.75</v>
      </c>
      <c r="V56" s="39">
        <f t="shared" si="23"/>
        <v>6.25</v>
      </c>
      <c r="W56" s="72" t="s">
        <v>101</v>
      </c>
      <c r="X56" s="7">
        <f t="shared" si="28"/>
        <v>38</v>
      </c>
      <c r="Y56" s="7">
        <v>19</v>
      </c>
      <c r="Z56" s="7">
        <v>19</v>
      </c>
      <c r="AA56" s="8">
        <f t="shared" si="33"/>
        <v>50</v>
      </c>
      <c r="AB56" s="8">
        <f t="shared" si="34"/>
        <v>50</v>
      </c>
      <c r="AC56" s="36">
        <f t="shared" si="35"/>
        <v>1</v>
      </c>
      <c r="AD56" s="26">
        <v>1</v>
      </c>
      <c r="AE56" s="25">
        <v>0</v>
      </c>
      <c r="AF56" s="38">
        <f t="shared" si="36"/>
        <v>100</v>
      </c>
      <c r="AG56" s="24">
        <f t="shared" si="37"/>
        <v>0</v>
      </c>
    </row>
    <row r="57" spans="1:33" ht="31.5" customHeight="1">
      <c r="A57" s="12" t="s">
        <v>62</v>
      </c>
      <c r="B57" s="10">
        <f aca="true" t="shared" si="40" ref="B57:B65">C57+D57</f>
        <v>97</v>
      </c>
      <c r="C57" s="7">
        <v>54</v>
      </c>
      <c r="D57" s="7">
        <v>43</v>
      </c>
      <c r="E57" s="8">
        <f t="shared" si="38"/>
        <v>55.670103092783506</v>
      </c>
      <c r="F57" s="8">
        <f t="shared" si="39"/>
        <v>44.329896907216494</v>
      </c>
      <c r="G57" s="36">
        <v>1</v>
      </c>
      <c r="H57" s="26">
        <v>1</v>
      </c>
      <c r="I57" s="25" t="s">
        <v>24</v>
      </c>
      <c r="J57" s="38">
        <f aca="true" t="shared" si="41" ref="J57:J62">H57/G57*100</f>
        <v>100</v>
      </c>
      <c r="K57" s="54" t="s">
        <v>24</v>
      </c>
      <c r="L57" s="73" t="s">
        <v>59</v>
      </c>
      <c r="M57" s="7">
        <f t="shared" si="21"/>
        <v>55</v>
      </c>
      <c r="N57" s="52">
        <v>43</v>
      </c>
      <c r="O57" s="52">
        <v>12</v>
      </c>
      <c r="P57" s="8">
        <f t="shared" si="25"/>
        <v>78.18181818181819</v>
      </c>
      <c r="Q57" s="8">
        <f t="shared" si="26"/>
        <v>21.818181818181817</v>
      </c>
      <c r="R57" s="36">
        <f t="shared" si="27"/>
        <v>9</v>
      </c>
      <c r="S57" s="52">
        <v>9</v>
      </c>
      <c r="T57" s="52">
        <v>0</v>
      </c>
      <c r="U57" s="38">
        <f t="shared" si="22"/>
        <v>100</v>
      </c>
      <c r="V57" s="39">
        <f t="shared" si="23"/>
        <v>0</v>
      </c>
      <c r="W57" s="73" t="s">
        <v>102</v>
      </c>
      <c r="X57" s="7">
        <f t="shared" si="28"/>
        <v>14</v>
      </c>
      <c r="Y57" s="7">
        <v>7</v>
      </c>
      <c r="Z57" s="7">
        <v>7</v>
      </c>
      <c r="AA57" s="8">
        <f t="shared" si="33"/>
        <v>50</v>
      </c>
      <c r="AB57" s="8">
        <f t="shared" si="34"/>
        <v>50</v>
      </c>
      <c r="AC57" s="36">
        <f t="shared" si="35"/>
        <v>1</v>
      </c>
      <c r="AD57" s="26">
        <v>1</v>
      </c>
      <c r="AE57" s="25">
        <v>0</v>
      </c>
      <c r="AF57" s="38">
        <f t="shared" si="36"/>
        <v>100</v>
      </c>
      <c r="AG57" s="24">
        <f t="shared" si="37"/>
        <v>0</v>
      </c>
    </row>
    <row r="58" spans="1:33" ht="35.25" customHeight="1">
      <c r="A58" s="12" t="s">
        <v>63</v>
      </c>
      <c r="B58" s="10">
        <f t="shared" si="40"/>
        <v>33</v>
      </c>
      <c r="C58" s="7">
        <v>18</v>
      </c>
      <c r="D58" s="7">
        <v>15</v>
      </c>
      <c r="E58" s="8">
        <f t="shared" si="38"/>
        <v>54.54545454545454</v>
      </c>
      <c r="F58" s="8">
        <f t="shared" si="39"/>
        <v>45.45454545454545</v>
      </c>
      <c r="G58" s="36">
        <v>1</v>
      </c>
      <c r="H58" s="26">
        <v>1</v>
      </c>
      <c r="I58" s="25" t="s">
        <v>24</v>
      </c>
      <c r="J58" s="38">
        <f t="shared" si="41"/>
        <v>100</v>
      </c>
      <c r="K58" s="54" t="s">
        <v>24</v>
      </c>
      <c r="L58" s="73" t="s">
        <v>115</v>
      </c>
      <c r="M58" s="7">
        <f t="shared" si="21"/>
        <v>151</v>
      </c>
      <c r="N58" s="52">
        <v>89</v>
      </c>
      <c r="O58" s="52">
        <v>62</v>
      </c>
      <c r="P58" s="8">
        <f t="shared" si="25"/>
        <v>58.94039735099338</v>
      </c>
      <c r="Q58" s="8">
        <f t="shared" si="26"/>
        <v>41.05960264900662</v>
      </c>
      <c r="R58" s="36">
        <f t="shared" si="27"/>
        <v>1</v>
      </c>
      <c r="S58" s="52">
        <v>1</v>
      </c>
      <c r="T58" s="52">
        <v>0</v>
      </c>
      <c r="U58" s="38">
        <f t="shared" si="22"/>
        <v>100</v>
      </c>
      <c r="V58" s="39">
        <f t="shared" si="23"/>
        <v>0</v>
      </c>
      <c r="W58" s="71" t="s">
        <v>83</v>
      </c>
      <c r="X58" s="7">
        <f t="shared" si="28"/>
        <v>30</v>
      </c>
      <c r="Y58" s="7">
        <v>18</v>
      </c>
      <c r="Z58" s="7">
        <v>12</v>
      </c>
      <c r="AA58" s="8">
        <f t="shared" si="33"/>
        <v>60</v>
      </c>
      <c r="AB58" s="8">
        <f t="shared" si="34"/>
        <v>40</v>
      </c>
      <c r="AC58" s="36">
        <f t="shared" si="35"/>
        <v>1</v>
      </c>
      <c r="AD58" s="26">
        <v>1</v>
      </c>
      <c r="AE58" s="25">
        <v>0</v>
      </c>
      <c r="AF58" s="38">
        <f t="shared" si="36"/>
        <v>100</v>
      </c>
      <c r="AG58" s="24">
        <f t="shared" si="37"/>
        <v>0</v>
      </c>
    </row>
    <row r="59" spans="1:33" ht="24.75" customHeight="1">
      <c r="A59" s="52" t="s">
        <v>64</v>
      </c>
      <c r="B59" s="10">
        <f t="shared" si="40"/>
        <v>14</v>
      </c>
      <c r="C59" s="7">
        <v>9</v>
      </c>
      <c r="D59" s="7">
        <v>5</v>
      </c>
      <c r="E59" s="8">
        <f t="shared" si="38"/>
        <v>64.28571428571429</v>
      </c>
      <c r="F59" s="8">
        <f t="shared" si="39"/>
        <v>35.714285714285715</v>
      </c>
      <c r="G59" s="36">
        <v>1</v>
      </c>
      <c r="H59" s="26">
        <v>1</v>
      </c>
      <c r="I59" s="25" t="s">
        <v>24</v>
      </c>
      <c r="J59" s="38">
        <f t="shared" si="41"/>
        <v>100</v>
      </c>
      <c r="K59" s="54" t="s">
        <v>24</v>
      </c>
      <c r="L59" s="72" t="s">
        <v>116</v>
      </c>
      <c r="M59" s="7">
        <f t="shared" si="21"/>
        <v>151</v>
      </c>
      <c r="N59" s="58">
        <v>89</v>
      </c>
      <c r="O59" s="58">
        <v>62</v>
      </c>
      <c r="P59" s="8">
        <f t="shared" si="25"/>
        <v>58.94039735099338</v>
      </c>
      <c r="Q59" s="8">
        <f t="shared" si="26"/>
        <v>41.05960264900662</v>
      </c>
      <c r="R59" s="36">
        <f t="shared" si="27"/>
        <v>1</v>
      </c>
      <c r="S59" s="59">
        <v>0</v>
      </c>
      <c r="T59" s="60">
        <v>1</v>
      </c>
      <c r="U59" s="38">
        <f t="shared" si="22"/>
        <v>0</v>
      </c>
      <c r="V59" s="39">
        <f t="shared" si="23"/>
        <v>100</v>
      </c>
      <c r="W59" s="72" t="s">
        <v>84</v>
      </c>
      <c r="X59" s="7">
        <f t="shared" si="28"/>
        <v>10</v>
      </c>
      <c r="Y59" s="7">
        <v>7</v>
      </c>
      <c r="Z59" s="7">
        <v>3</v>
      </c>
      <c r="AA59" s="8">
        <f t="shared" si="33"/>
        <v>70</v>
      </c>
      <c r="AB59" s="8">
        <f t="shared" si="34"/>
        <v>30</v>
      </c>
      <c r="AC59" s="36">
        <f t="shared" si="35"/>
        <v>1</v>
      </c>
      <c r="AD59" s="25">
        <v>0</v>
      </c>
      <c r="AE59" s="25">
        <v>1</v>
      </c>
      <c r="AF59" s="38">
        <f t="shared" si="36"/>
        <v>0</v>
      </c>
      <c r="AG59" s="24">
        <f t="shared" si="37"/>
        <v>100</v>
      </c>
    </row>
    <row r="60" spans="1:33" ht="24.75" customHeight="1">
      <c r="A60" s="52" t="s">
        <v>65</v>
      </c>
      <c r="B60" s="10">
        <f t="shared" si="40"/>
        <v>16</v>
      </c>
      <c r="C60" s="7">
        <v>8</v>
      </c>
      <c r="D60" s="7">
        <v>8</v>
      </c>
      <c r="E60" s="8">
        <f t="shared" si="38"/>
        <v>50</v>
      </c>
      <c r="F60" s="8">
        <f t="shared" si="39"/>
        <v>50</v>
      </c>
      <c r="G60" s="36">
        <v>1</v>
      </c>
      <c r="H60" s="26">
        <v>1</v>
      </c>
      <c r="I60" s="25" t="s">
        <v>24</v>
      </c>
      <c r="J60" s="38">
        <f t="shared" si="41"/>
        <v>100</v>
      </c>
      <c r="K60" s="54" t="s">
        <v>24</v>
      </c>
      <c r="L60" s="72" t="s">
        <v>117</v>
      </c>
      <c r="M60" s="7">
        <f t="shared" si="21"/>
        <v>151</v>
      </c>
      <c r="N60" s="58">
        <v>89</v>
      </c>
      <c r="O60" s="58">
        <v>62</v>
      </c>
      <c r="P60" s="8">
        <f t="shared" si="25"/>
        <v>58.94039735099338</v>
      </c>
      <c r="Q60" s="8">
        <f t="shared" si="26"/>
        <v>41.05960264900662</v>
      </c>
      <c r="R60" s="36">
        <f t="shared" si="27"/>
        <v>1</v>
      </c>
      <c r="S60" s="59">
        <v>1</v>
      </c>
      <c r="T60" s="60">
        <v>0</v>
      </c>
      <c r="U60" s="38">
        <f t="shared" si="22"/>
        <v>100</v>
      </c>
      <c r="V60" s="39">
        <f t="shared" si="23"/>
        <v>0</v>
      </c>
      <c r="W60" s="72" t="s">
        <v>85</v>
      </c>
      <c r="X60" s="7">
        <f t="shared" si="28"/>
        <v>10</v>
      </c>
      <c r="Y60" s="7">
        <v>7</v>
      </c>
      <c r="Z60" s="7">
        <v>3</v>
      </c>
      <c r="AA60" s="8">
        <f t="shared" si="33"/>
        <v>70</v>
      </c>
      <c r="AB60" s="8">
        <f t="shared" si="34"/>
        <v>30</v>
      </c>
      <c r="AC60" s="36">
        <f t="shared" si="35"/>
        <v>1</v>
      </c>
      <c r="AD60" s="25">
        <v>0</v>
      </c>
      <c r="AE60" s="25">
        <v>1</v>
      </c>
      <c r="AF60" s="38">
        <f t="shared" si="36"/>
        <v>0</v>
      </c>
      <c r="AG60" s="24">
        <f t="shared" si="37"/>
        <v>100</v>
      </c>
    </row>
    <row r="61" spans="1:33" ht="31.5" customHeight="1">
      <c r="A61" s="12" t="s">
        <v>66</v>
      </c>
      <c r="B61" s="10">
        <f t="shared" si="40"/>
        <v>23</v>
      </c>
      <c r="C61" s="7">
        <v>13</v>
      </c>
      <c r="D61" s="7">
        <v>10</v>
      </c>
      <c r="E61" s="8">
        <f>C61/B61*100</f>
        <v>56.52173913043478</v>
      </c>
      <c r="F61" s="8">
        <f>D61/B61*100</f>
        <v>43.47826086956522</v>
      </c>
      <c r="G61" s="36">
        <v>1</v>
      </c>
      <c r="H61" s="26">
        <v>1</v>
      </c>
      <c r="I61" s="25" t="s">
        <v>24</v>
      </c>
      <c r="J61" s="38">
        <f t="shared" si="41"/>
        <v>100</v>
      </c>
      <c r="K61" s="54" t="s">
        <v>24</v>
      </c>
      <c r="L61" s="71" t="s">
        <v>118</v>
      </c>
      <c r="M61" s="7">
        <f t="shared" si="21"/>
        <v>151</v>
      </c>
      <c r="N61" s="58">
        <v>89</v>
      </c>
      <c r="O61" s="58">
        <v>62</v>
      </c>
      <c r="P61" s="8">
        <f t="shared" si="25"/>
        <v>58.94039735099338</v>
      </c>
      <c r="Q61" s="8">
        <f t="shared" si="26"/>
        <v>41.05960264900662</v>
      </c>
      <c r="R61" s="36">
        <f t="shared" si="27"/>
        <v>1</v>
      </c>
      <c r="S61" s="59">
        <v>1</v>
      </c>
      <c r="T61" s="60">
        <v>0</v>
      </c>
      <c r="U61" s="38">
        <f t="shared" si="22"/>
        <v>100</v>
      </c>
      <c r="V61" s="39">
        <f t="shared" si="23"/>
        <v>0</v>
      </c>
      <c r="W61" s="73" t="s">
        <v>86</v>
      </c>
      <c r="X61" s="7">
        <f t="shared" si="28"/>
        <v>10</v>
      </c>
      <c r="Y61" s="7">
        <v>7</v>
      </c>
      <c r="Z61" s="7">
        <v>3</v>
      </c>
      <c r="AA61" s="8">
        <f t="shared" si="33"/>
        <v>70</v>
      </c>
      <c r="AB61" s="8">
        <f t="shared" si="34"/>
        <v>30</v>
      </c>
      <c r="AC61" s="36">
        <f t="shared" si="35"/>
        <v>1</v>
      </c>
      <c r="AD61" s="25">
        <v>0</v>
      </c>
      <c r="AE61" s="25">
        <v>1</v>
      </c>
      <c r="AF61" s="38">
        <f t="shared" si="36"/>
        <v>0</v>
      </c>
      <c r="AG61" s="24">
        <f t="shared" si="37"/>
        <v>100</v>
      </c>
    </row>
    <row r="62" spans="1:33" ht="32.25" customHeight="1">
      <c r="A62" s="12" t="s">
        <v>67</v>
      </c>
      <c r="B62" s="10">
        <f t="shared" si="40"/>
        <v>119</v>
      </c>
      <c r="C62" s="7">
        <v>60</v>
      </c>
      <c r="D62" s="7">
        <v>59</v>
      </c>
      <c r="E62" s="8">
        <f t="shared" si="38"/>
        <v>50.42016806722689</v>
      </c>
      <c r="F62" s="8">
        <f t="shared" si="39"/>
        <v>49.57983193277311</v>
      </c>
      <c r="G62" s="36">
        <f>H62+I62</f>
        <v>9</v>
      </c>
      <c r="H62" s="26">
        <v>5</v>
      </c>
      <c r="I62" s="25">
        <v>4</v>
      </c>
      <c r="J62" s="38">
        <f t="shared" si="41"/>
        <v>55.55555555555556</v>
      </c>
      <c r="K62" s="38">
        <f>I62/G62*100</f>
        <v>44.44444444444444</v>
      </c>
      <c r="L62" s="71" t="s">
        <v>119</v>
      </c>
      <c r="M62" s="7">
        <f t="shared" si="21"/>
        <v>151</v>
      </c>
      <c r="N62" s="58">
        <v>89</v>
      </c>
      <c r="O62" s="58">
        <v>62</v>
      </c>
      <c r="P62" s="8">
        <f t="shared" si="25"/>
        <v>58.94039735099338</v>
      </c>
      <c r="Q62" s="8">
        <f t="shared" si="26"/>
        <v>41.05960264900662</v>
      </c>
      <c r="R62" s="36">
        <f t="shared" si="27"/>
        <v>1</v>
      </c>
      <c r="S62" s="59">
        <v>0</v>
      </c>
      <c r="T62" s="60">
        <v>1</v>
      </c>
      <c r="U62" s="38">
        <f t="shared" si="22"/>
        <v>0</v>
      </c>
      <c r="V62" s="39">
        <f t="shared" si="23"/>
        <v>100</v>
      </c>
      <c r="W62" s="72" t="s">
        <v>87</v>
      </c>
      <c r="X62" s="7">
        <f t="shared" si="28"/>
        <v>47</v>
      </c>
      <c r="Y62" s="7">
        <v>28</v>
      </c>
      <c r="Z62" s="7">
        <v>19</v>
      </c>
      <c r="AA62" s="8">
        <f t="shared" si="33"/>
        <v>59.57446808510638</v>
      </c>
      <c r="AB62" s="8">
        <f t="shared" si="34"/>
        <v>40.42553191489361</v>
      </c>
      <c r="AC62" s="36">
        <f t="shared" si="35"/>
        <v>1</v>
      </c>
      <c r="AD62" s="25">
        <v>0</v>
      </c>
      <c r="AE62" s="25">
        <v>1</v>
      </c>
      <c r="AF62" s="38">
        <f t="shared" si="36"/>
        <v>0</v>
      </c>
      <c r="AG62" s="24">
        <f t="shared" si="37"/>
        <v>100</v>
      </c>
    </row>
    <row r="63" spans="1:33" ht="24.75" customHeight="1">
      <c r="A63" s="53" t="s">
        <v>44</v>
      </c>
      <c r="B63" s="10">
        <f t="shared" si="40"/>
        <v>49</v>
      </c>
      <c r="C63" s="7">
        <v>28</v>
      </c>
      <c r="D63" s="7">
        <v>21</v>
      </c>
      <c r="E63" s="8">
        <f aca="true" t="shared" si="42" ref="E63:E68">C63/B63*100</f>
        <v>57.14285714285714</v>
      </c>
      <c r="F63" s="8">
        <f aca="true" t="shared" si="43" ref="F63:F68">D63/B63*100</f>
        <v>42.857142857142854</v>
      </c>
      <c r="G63" s="36">
        <v>1</v>
      </c>
      <c r="H63" s="54" t="s">
        <v>24</v>
      </c>
      <c r="I63" s="25">
        <v>1</v>
      </c>
      <c r="J63" s="54" t="s">
        <v>24</v>
      </c>
      <c r="K63" s="38">
        <f>I63/G63*100</f>
        <v>100</v>
      </c>
      <c r="L63" s="71" t="s">
        <v>120</v>
      </c>
      <c r="M63" s="7">
        <f t="shared" si="21"/>
        <v>151</v>
      </c>
      <c r="N63" s="58">
        <v>89</v>
      </c>
      <c r="O63" s="58">
        <v>62</v>
      </c>
      <c r="P63" s="8">
        <f t="shared" si="25"/>
        <v>58.94039735099338</v>
      </c>
      <c r="Q63" s="8">
        <f t="shared" si="26"/>
        <v>41.05960264900662</v>
      </c>
      <c r="R63" s="36">
        <f t="shared" si="27"/>
        <v>1</v>
      </c>
      <c r="S63" s="60">
        <v>0</v>
      </c>
      <c r="T63" s="60">
        <v>1</v>
      </c>
      <c r="U63" s="38">
        <f t="shared" si="22"/>
        <v>0</v>
      </c>
      <c r="V63" s="24">
        <f t="shared" si="23"/>
        <v>100</v>
      </c>
      <c r="W63" s="71" t="s">
        <v>88</v>
      </c>
      <c r="X63" s="7">
        <f t="shared" si="28"/>
        <v>46</v>
      </c>
      <c r="Y63" s="7">
        <v>28</v>
      </c>
      <c r="Z63" s="7">
        <v>18</v>
      </c>
      <c r="AA63" s="8">
        <f t="shared" si="33"/>
        <v>60.86956521739131</v>
      </c>
      <c r="AB63" s="8">
        <f t="shared" si="34"/>
        <v>39.130434782608695</v>
      </c>
      <c r="AC63" s="36">
        <f t="shared" si="35"/>
        <v>1</v>
      </c>
      <c r="AD63" s="25">
        <v>0</v>
      </c>
      <c r="AE63" s="26">
        <v>1</v>
      </c>
      <c r="AF63" s="38">
        <f t="shared" si="36"/>
        <v>0</v>
      </c>
      <c r="AG63" s="24">
        <f t="shared" si="37"/>
        <v>100</v>
      </c>
    </row>
    <row r="64" spans="1:33" ht="24.75" customHeight="1">
      <c r="A64" s="53" t="s">
        <v>45</v>
      </c>
      <c r="B64" s="10">
        <f t="shared" si="40"/>
        <v>125</v>
      </c>
      <c r="C64" s="7">
        <v>75</v>
      </c>
      <c r="D64" s="7">
        <v>50</v>
      </c>
      <c r="E64" s="8">
        <f t="shared" si="42"/>
        <v>60</v>
      </c>
      <c r="F64" s="8">
        <f t="shared" si="43"/>
        <v>40</v>
      </c>
      <c r="G64" s="36">
        <f>H64+I64</f>
        <v>2</v>
      </c>
      <c r="H64" s="26">
        <v>1</v>
      </c>
      <c r="I64" s="25">
        <v>1</v>
      </c>
      <c r="J64" s="38">
        <f>H64/G64*100</f>
        <v>50</v>
      </c>
      <c r="K64" s="38">
        <f>I64/G64*100</f>
        <v>50</v>
      </c>
      <c r="L64" s="71" t="s">
        <v>121</v>
      </c>
      <c r="M64" s="7">
        <f t="shared" si="21"/>
        <v>151</v>
      </c>
      <c r="N64" s="58">
        <v>89</v>
      </c>
      <c r="O64" s="58">
        <v>62</v>
      </c>
      <c r="P64" s="8">
        <f t="shared" si="25"/>
        <v>58.94039735099338</v>
      </c>
      <c r="Q64" s="8">
        <f t="shared" si="26"/>
        <v>41.05960264900662</v>
      </c>
      <c r="R64" s="36">
        <f t="shared" si="27"/>
        <v>1</v>
      </c>
      <c r="S64" s="59">
        <v>1</v>
      </c>
      <c r="T64" s="60">
        <v>0</v>
      </c>
      <c r="U64" s="38">
        <f t="shared" si="22"/>
        <v>100</v>
      </c>
      <c r="V64" s="39">
        <f t="shared" si="23"/>
        <v>0</v>
      </c>
      <c r="W64" s="71" t="s">
        <v>103</v>
      </c>
      <c r="X64" s="7">
        <f t="shared" si="28"/>
        <v>55</v>
      </c>
      <c r="Y64" s="7">
        <v>35</v>
      </c>
      <c r="Z64" s="7">
        <v>20</v>
      </c>
      <c r="AA64" s="8">
        <f t="shared" si="33"/>
        <v>63.63636363636363</v>
      </c>
      <c r="AB64" s="8">
        <f t="shared" si="34"/>
        <v>36.36363636363637</v>
      </c>
      <c r="AC64" s="36">
        <f t="shared" si="35"/>
        <v>1</v>
      </c>
      <c r="AD64" s="25">
        <v>0</v>
      </c>
      <c r="AE64" s="25">
        <v>1</v>
      </c>
      <c r="AF64" s="38">
        <f t="shared" si="36"/>
        <v>0</v>
      </c>
      <c r="AG64" s="24">
        <f t="shared" si="37"/>
        <v>100</v>
      </c>
    </row>
    <row r="65" spans="1:33" ht="29.25" customHeight="1">
      <c r="A65" s="52" t="s">
        <v>68</v>
      </c>
      <c r="B65" s="10">
        <f t="shared" si="40"/>
        <v>141</v>
      </c>
      <c r="C65" s="7">
        <v>84</v>
      </c>
      <c r="D65" s="7">
        <v>57</v>
      </c>
      <c r="E65" s="8">
        <f t="shared" si="42"/>
        <v>59.57446808510638</v>
      </c>
      <c r="F65" s="8">
        <f t="shared" si="43"/>
        <v>40.42553191489361</v>
      </c>
      <c r="G65" s="36">
        <v>1</v>
      </c>
      <c r="H65" s="54" t="s">
        <v>24</v>
      </c>
      <c r="I65" s="25">
        <v>1</v>
      </c>
      <c r="J65" s="54" t="s">
        <v>24</v>
      </c>
      <c r="K65" s="38">
        <f>I65/G65*100</f>
        <v>100</v>
      </c>
      <c r="L65" s="72" t="s">
        <v>122</v>
      </c>
      <c r="M65" s="7">
        <f t="shared" si="21"/>
        <v>151</v>
      </c>
      <c r="N65" s="58">
        <v>89</v>
      </c>
      <c r="O65" s="58">
        <v>62</v>
      </c>
      <c r="P65" s="8">
        <f t="shared" si="25"/>
        <v>58.94039735099338</v>
      </c>
      <c r="Q65" s="8">
        <f t="shared" si="26"/>
        <v>41.05960264900662</v>
      </c>
      <c r="R65" s="36">
        <f t="shared" si="27"/>
        <v>1</v>
      </c>
      <c r="S65" s="60">
        <v>1</v>
      </c>
      <c r="T65" s="60">
        <v>0</v>
      </c>
      <c r="U65" s="38">
        <f t="shared" si="22"/>
        <v>100</v>
      </c>
      <c r="V65" s="39">
        <f t="shared" si="23"/>
        <v>0</v>
      </c>
      <c r="W65" s="71" t="s">
        <v>89</v>
      </c>
      <c r="X65" s="7">
        <f t="shared" si="28"/>
        <v>12</v>
      </c>
      <c r="Y65" s="7">
        <v>3</v>
      </c>
      <c r="Z65" s="7">
        <v>9</v>
      </c>
      <c r="AA65" s="8">
        <f t="shared" si="33"/>
        <v>25</v>
      </c>
      <c r="AB65" s="8">
        <f t="shared" si="34"/>
        <v>75</v>
      </c>
      <c r="AC65" s="36">
        <f t="shared" si="35"/>
        <v>1</v>
      </c>
      <c r="AD65" s="26">
        <v>1</v>
      </c>
      <c r="AE65" s="25">
        <v>0</v>
      </c>
      <c r="AF65" s="38">
        <f t="shared" si="36"/>
        <v>100</v>
      </c>
      <c r="AG65" s="24">
        <f t="shared" si="37"/>
        <v>0</v>
      </c>
    </row>
    <row r="66" spans="1:33" ht="30.75" customHeight="1">
      <c r="A66" s="52" t="s">
        <v>69</v>
      </c>
      <c r="B66" s="10">
        <f>C66+D66</f>
        <v>56</v>
      </c>
      <c r="C66" s="7">
        <v>30</v>
      </c>
      <c r="D66" s="7">
        <v>26</v>
      </c>
      <c r="E66" s="8">
        <f t="shared" si="42"/>
        <v>53.57142857142857</v>
      </c>
      <c r="F66" s="8">
        <f t="shared" si="43"/>
        <v>46.42857142857143</v>
      </c>
      <c r="G66" s="36">
        <v>1</v>
      </c>
      <c r="H66" s="54" t="s">
        <v>24</v>
      </c>
      <c r="I66" s="25">
        <v>1</v>
      </c>
      <c r="J66" s="54" t="s">
        <v>24</v>
      </c>
      <c r="K66" s="38">
        <f>I66/G66*100</f>
        <v>100</v>
      </c>
      <c r="L66" s="73" t="s">
        <v>123</v>
      </c>
      <c r="M66" s="7">
        <f t="shared" si="21"/>
        <v>151</v>
      </c>
      <c r="N66" s="58">
        <v>89</v>
      </c>
      <c r="O66" s="58">
        <v>62</v>
      </c>
      <c r="P66" s="8">
        <f t="shared" si="25"/>
        <v>58.94039735099338</v>
      </c>
      <c r="Q66" s="8">
        <f t="shared" si="26"/>
        <v>41.05960264900662</v>
      </c>
      <c r="R66" s="36">
        <f t="shared" si="27"/>
        <v>1</v>
      </c>
      <c r="S66" s="60">
        <v>1</v>
      </c>
      <c r="T66" s="60">
        <v>0</v>
      </c>
      <c r="U66" s="38">
        <f t="shared" si="22"/>
        <v>100</v>
      </c>
      <c r="V66" s="39">
        <f t="shared" si="23"/>
        <v>0</v>
      </c>
      <c r="W66" s="73" t="s">
        <v>128</v>
      </c>
      <c r="X66" s="7">
        <f t="shared" si="28"/>
        <v>502</v>
      </c>
      <c r="Y66" s="7">
        <v>396</v>
      </c>
      <c r="Z66" s="7">
        <v>106</v>
      </c>
      <c r="AA66" s="8">
        <f t="shared" si="33"/>
        <v>78.88446215139442</v>
      </c>
      <c r="AB66" s="8">
        <f t="shared" si="34"/>
        <v>21.115537848605577</v>
      </c>
      <c r="AC66" s="36">
        <f t="shared" si="35"/>
        <v>2</v>
      </c>
      <c r="AD66" s="25">
        <v>1</v>
      </c>
      <c r="AE66" s="25">
        <v>1</v>
      </c>
      <c r="AF66" s="38">
        <f t="shared" si="36"/>
        <v>50</v>
      </c>
      <c r="AG66" s="24">
        <f t="shared" si="37"/>
        <v>50</v>
      </c>
    </row>
    <row r="67" spans="1:33" ht="31.5" customHeight="1">
      <c r="A67" s="12" t="s">
        <v>70</v>
      </c>
      <c r="B67" s="10">
        <f>C67+D67</f>
        <v>27</v>
      </c>
      <c r="C67" s="7">
        <v>13</v>
      </c>
      <c r="D67" s="7">
        <v>14</v>
      </c>
      <c r="E67" s="8">
        <f t="shared" si="42"/>
        <v>48.148148148148145</v>
      </c>
      <c r="F67" s="8">
        <f t="shared" si="43"/>
        <v>51.85185185185185</v>
      </c>
      <c r="G67" s="36">
        <v>2</v>
      </c>
      <c r="H67" s="26">
        <v>2</v>
      </c>
      <c r="I67" s="25" t="s">
        <v>24</v>
      </c>
      <c r="J67" s="38">
        <f>H67/G67*100</f>
        <v>100</v>
      </c>
      <c r="K67" s="25" t="s">
        <v>24</v>
      </c>
      <c r="L67" s="73" t="s">
        <v>124</v>
      </c>
      <c r="M67" s="7">
        <f t="shared" si="21"/>
        <v>151</v>
      </c>
      <c r="N67" s="58">
        <v>89</v>
      </c>
      <c r="O67" s="58">
        <v>62</v>
      </c>
      <c r="P67" s="8">
        <f t="shared" si="25"/>
        <v>58.94039735099338</v>
      </c>
      <c r="Q67" s="8">
        <f t="shared" si="26"/>
        <v>41.05960264900662</v>
      </c>
      <c r="R67" s="36">
        <f t="shared" si="27"/>
        <v>1</v>
      </c>
      <c r="S67" s="60">
        <v>0</v>
      </c>
      <c r="T67" s="60">
        <v>1</v>
      </c>
      <c r="U67" s="38">
        <f t="shared" si="22"/>
        <v>0</v>
      </c>
      <c r="V67" s="39">
        <f t="shared" si="23"/>
        <v>100</v>
      </c>
      <c r="W67" s="79"/>
      <c r="X67" s="7"/>
      <c r="Y67" s="7"/>
      <c r="Z67" s="7"/>
      <c r="AA67" s="8"/>
      <c r="AB67" s="8"/>
      <c r="AC67" s="36"/>
      <c r="AD67" s="54"/>
      <c r="AE67" s="25"/>
      <c r="AF67" s="38"/>
      <c r="AG67" s="24"/>
    </row>
    <row r="68" spans="1:33" ht="31.5" customHeight="1">
      <c r="A68" s="65" t="s">
        <v>71</v>
      </c>
      <c r="B68" s="28">
        <f>C68+D68</f>
        <v>108</v>
      </c>
      <c r="C68" s="29">
        <v>55</v>
      </c>
      <c r="D68" s="29">
        <v>53</v>
      </c>
      <c r="E68" s="30">
        <f t="shared" si="42"/>
        <v>50.92592592592593</v>
      </c>
      <c r="F68" s="30">
        <f t="shared" si="43"/>
        <v>49.074074074074076</v>
      </c>
      <c r="G68" s="35">
        <f>H68+I68</f>
        <v>18</v>
      </c>
      <c r="H68" s="33">
        <v>6</v>
      </c>
      <c r="I68" s="57">
        <v>12</v>
      </c>
      <c r="J68" s="37">
        <f>H68/G68*100</f>
        <v>33.33333333333333</v>
      </c>
      <c r="K68" s="66">
        <f>I68/G68*100</f>
        <v>66.66666666666666</v>
      </c>
      <c r="L68" s="78" t="s">
        <v>125</v>
      </c>
      <c r="M68" s="29">
        <f t="shared" si="21"/>
        <v>621</v>
      </c>
      <c r="N68" s="67">
        <v>516</v>
      </c>
      <c r="O68" s="67">
        <v>105</v>
      </c>
      <c r="P68" s="30">
        <f t="shared" si="25"/>
        <v>83.09178743961353</v>
      </c>
      <c r="Q68" s="30">
        <f t="shared" si="26"/>
        <v>16.908212560386474</v>
      </c>
      <c r="R68" s="35">
        <f t="shared" si="27"/>
        <v>10</v>
      </c>
      <c r="S68" s="68">
        <v>10</v>
      </c>
      <c r="T68" s="68">
        <v>0</v>
      </c>
      <c r="U68" s="37">
        <f t="shared" si="22"/>
        <v>100</v>
      </c>
      <c r="V68" s="55">
        <f t="shared" si="23"/>
        <v>0</v>
      </c>
      <c r="W68" s="80"/>
      <c r="X68" s="29"/>
      <c r="Y68" s="29"/>
      <c r="Z68" s="29"/>
      <c r="AA68" s="30"/>
      <c r="AB68" s="30"/>
      <c r="AC68" s="35"/>
      <c r="AD68" s="69"/>
      <c r="AE68" s="57"/>
      <c r="AF68" s="37"/>
      <c r="AG68" s="55"/>
    </row>
    <row r="69" ht="27" customHeight="1">
      <c r="A69" s="1" t="s">
        <v>6</v>
      </c>
    </row>
    <row r="70" ht="27" customHeight="1">
      <c r="A70" s="2" t="s">
        <v>11</v>
      </c>
    </row>
    <row r="71" ht="24.75" customHeight="1"/>
    <row r="72" spans="1:22" ht="24.75" customHeight="1">
      <c r="A72" s="142" t="s">
        <v>127</v>
      </c>
      <c r="B72" s="142"/>
      <c r="C72" s="142"/>
      <c r="D72" s="142"/>
      <c r="E72" s="142"/>
      <c r="F72" s="142"/>
      <c r="G72" s="142"/>
      <c r="H72" s="142"/>
      <c r="I72" s="142"/>
      <c r="J72" s="142"/>
      <c r="K72" s="142"/>
      <c r="L72" s="142"/>
      <c r="M72" s="142"/>
      <c r="N72" s="142"/>
      <c r="O72" s="142"/>
      <c r="P72" s="142"/>
      <c r="Q72" s="142"/>
      <c r="R72" s="142"/>
      <c r="S72" s="142"/>
      <c r="T72" s="142"/>
      <c r="U72" s="142"/>
      <c r="V72" s="142"/>
    </row>
    <row r="73" spans="1:22" ht="24.75" customHeight="1">
      <c r="A73" s="143" t="s">
        <v>12</v>
      </c>
      <c r="B73" s="146" t="s">
        <v>13</v>
      </c>
      <c r="C73" s="147"/>
      <c r="D73" s="147"/>
      <c r="E73" s="147"/>
      <c r="F73" s="148"/>
      <c r="G73" s="130" t="s">
        <v>14</v>
      </c>
      <c r="H73" s="142"/>
      <c r="I73" s="142"/>
      <c r="J73" s="142"/>
      <c r="K73" s="142"/>
      <c r="L73" s="149" t="s">
        <v>12</v>
      </c>
      <c r="M73" s="146" t="s">
        <v>13</v>
      </c>
      <c r="N73" s="147"/>
      <c r="O73" s="147"/>
      <c r="P73" s="147"/>
      <c r="Q73" s="148"/>
      <c r="R73" s="130" t="s">
        <v>14</v>
      </c>
      <c r="S73" s="142"/>
      <c r="T73" s="142"/>
      <c r="U73" s="142"/>
      <c r="V73" s="142"/>
    </row>
    <row r="74" spans="1:22" ht="15.75" customHeight="1">
      <c r="A74" s="144"/>
      <c r="B74" s="135" t="s">
        <v>18</v>
      </c>
      <c r="C74" s="5"/>
      <c r="D74" s="3"/>
      <c r="E74" s="137" t="s">
        <v>5</v>
      </c>
      <c r="F74" s="138"/>
      <c r="G74" s="139" t="s">
        <v>2</v>
      </c>
      <c r="H74" s="21"/>
      <c r="I74" s="22"/>
      <c r="J74" s="133" t="s">
        <v>0</v>
      </c>
      <c r="K74" s="134"/>
      <c r="L74" s="149"/>
      <c r="M74" s="135" t="s">
        <v>18</v>
      </c>
      <c r="N74" s="5"/>
      <c r="O74" s="3"/>
      <c r="P74" s="137" t="s">
        <v>5</v>
      </c>
      <c r="Q74" s="138"/>
      <c r="R74" s="139" t="s">
        <v>2</v>
      </c>
      <c r="S74" s="21"/>
      <c r="T74" s="22"/>
      <c r="U74" s="133" t="s">
        <v>0</v>
      </c>
      <c r="V74" s="134"/>
    </row>
    <row r="75" spans="1:22" ht="16.5">
      <c r="A75" s="144"/>
      <c r="B75" s="136"/>
      <c r="C75" s="124" t="s">
        <v>3</v>
      </c>
      <c r="D75" s="124" t="s">
        <v>4</v>
      </c>
      <c r="E75" s="124" t="s">
        <v>1</v>
      </c>
      <c r="F75" s="124" t="s">
        <v>4</v>
      </c>
      <c r="G75" s="140"/>
      <c r="H75" s="126" t="s">
        <v>8</v>
      </c>
      <c r="I75" s="126" t="s">
        <v>9</v>
      </c>
      <c r="J75" s="127" t="s">
        <v>1</v>
      </c>
      <c r="K75" s="129" t="s">
        <v>9</v>
      </c>
      <c r="L75" s="149"/>
      <c r="M75" s="136"/>
      <c r="N75" s="124" t="s">
        <v>3</v>
      </c>
      <c r="O75" s="124" t="s">
        <v>4</v>
      </c>
      <c r="P75" s="124" t="s">
        <v>1</v>
      </c>
      <c r="Q75" s="124" t="s">
        <v>4</v>
      </c>
      <c r="R75" s="140"/>
      <c r="S75" s="126" t="s">
        <v>8</v>
      </c>
      <c r="T75" s="126" t="s">
        <v>9</v>
      </c>
      <c r="U75" s="127" t="s">
        <v>1</v>
      </c>
      <c r="V75" s="129" t="s">
        <v>9</v>
      </c>
    </row>
    <row r="76" spans="1:22" ht="16.5">
      <c r="A76" s="145"/>
      <c r="B76" s="136"/>
      <c r="C76" s="125"/>
      <c r="D76" s="125"/>
      <c r="E76" s="125"/>
      <c r="F76" s="125"/>
      <c r="G76" s="140"/>
      <c r="H76" s="127"/>
      <c r="I76" s="127"/>
      <c r="J76" s="131"/>
      <c r="K76" s="132"/>
      <c r="L76" s="149"/>
      <c r="M76" s="136"/>
      <c r="N76" s="125"/>
      <c r="O76" s="125"/>
      <c r="P76" s="125"/>
      <c r="Q76" s="125"/>
      <c r="R76" s="140"/>
      <c r="S76" s="127"/>
      <c r="T76" s="126"/>
      <c r="U76" s="131"/>
      <c r="V76" s="130"/>
    </row>
    <row r="77" spans="1:22" ht="30.75" customHeight="1">
      <c r="A77" s="5" t="s">
        <v>19</v>
      </c>
      <c r="B77" s="11">
        <f>SUM(B78:B99)+SUM(M77:M99)</f>
        <v>3355</v>
      </c>
      <c r="C77" s="11">
        <f>SUM(C78:C99)+SUM(N77:N99)</f>
        <v>2248</v>
      </c>
      <c r="D77" s="11">
        <f>SUM(D78:D99)+SUM(O77:O99)</f>
        <v>1107</v>
      </c>
      <c r="E77" s="13">
        <f>C77/B77*100</f>
        <v>67.00447093889717</v>
      </c>
      <c r="F77" s="13">
        <f>D77/B77*100</f>
        <v>32.99552906110283</v>
      </c>
      <c r="G77" s="31">
        <f>SUM(G78:G99)+SUM(R77:R99)</f>
        <v>142</v>
      </c>
      <c r="H77" s="31">
        <f>SUM(H78:H99)+SUM(S77:S99)</f>
        <v>107</v>
      </c>
      <c r="I77" s="31">
        <f>SUM(I78:I99)+SUM(T77:T99)</f>
        <v>35</v>
      </c>
      <c r="J77" s="34">
        <f>H77/G77*100</f>
        <v>75.35211267605634</v>
      </c>
      <c r="K77" s="27">
        <f>I77/G77*100</f>
        <v>24.647887323943664</v>
      </c>
      <c r="L77" s="75" t="s">
        <v>152</v>
      </c>
      <c r="M77" s="11">
        <f>N77+O77</f>
        <v>28</v>
      </c>
      <c r="N77" s="11">
        <v>19</v>
      </c>
      <c r="O77" s="11">
        <v>9</v>
      </c>
      <c r="P77" s="13">
        <f aca="true" t="shared" si="44" ref="P77:P99">N77/M77*100</f>
        <v>67.85714285714286</v>
      </c>
      <c r="Q77" s="13">
        <f aca="true" t="shared" si="45" ref="Q77:Q99">O77/M77*100</f>
        <v>32.142857142857146</v>
      </c>
      <c r="R77" s="31">
        <v>1</v>
      </c>
      <c r="S77" s="32">
        <v>1</v>
      </c>
      <c r="T77" s="25" t="s">
        <v>24</v>
      </c>
      <c r="U77" s="34">
        <f aca="true" t="shared" si="46" ref="U77:U99">S77/R77*100</f>
        <v>100</v>
      </c>
      <c r="V77" s="25" t="s">
        <v>24</v>
      </c>
    </row>
    <row r="78" spans="1:22" ht="30.75" customHeight="1">
      <c r="A78" s="53" t="s">
        <v>167</v>
      </c>
      <c r="B78" s="7">
        <f aca="true" t="shared" si="47" ref="B78:B99">C78+D78</f>
        <v>400</v>
      </c>
      <c r="C78" s="81">
        <v>387</v>
      </c>
      <c r="D78" s="81">
        <v>13</v>
      </c>
      <c r="E78" s="8">
        <f>C78/B78*100</f>
        <v>96.75</v>
      </c>
      <c r="F78" s="8">
        <f>D78/B78*100</f>
        <v>3.25</v>
      </c>
      <c r="G78" s="36">
        <f>SUM(H78:I78)</f>
        <v>2</v>
      </c>
      <c r="H78" s="83">
        <v>2</v>
      </c>
      <c r="I78" s="25" t="s">
        <v>24</v>
      </c>
      <c r="J78" s="38">
        <f aca="true" t="shared" si="48" ref="J78:J99">H78/G78*100</f>
        <v>100</v>
      </c>
      <c r="K78" s="25" t="s">
        <v>24</v>
      </c>
      <c r="L78" s="71" t="s">
        <v>143</v>
      </c>
      <c r="M78" s="7">
        <f>N78+O78</f>
        <v>21</v>
      </c>
      <c r="N78" s="7">
        <v>15</v>
      </c>
      <c r="O78" s="7">
        <v>6</v>
      </c>
      <c r="P78" s="8">
        <f t="shared" si="44"/>
        <v>71.42857142857143</v>
      </c>
      <c r="Q78" s="8">
        <f t="shared" si="45"/>
        <v>28.57142857142857</v>
      </c>
      <c r="R78" s="36">
        <v>1</v>
      </c>
      <c r="S78" s="25">
        <v>1</v>
      </c>
      <c r="T78" s="25" t="s">
        <v>24</v>
      </c>
      <c r="U78" s="38">
        <f t="shared" si="46"/>
        <v>100</v>
      </c>
      <c r="V78" s="25" t="s">
        <v>24</v>
      </c>
    </row>
    <row r="79" spans="1:22" ht="30.75" customHeight="1">
      <c r="A79" s="70" t="s">
        <v>130</v>
      </c>
      <c r="B79" s="7">
        <f t="shared" si="47"/>
        <v>74</v>
      </c>
      <c r="C79" s="81">
        <v>30</v>
      </c>
      <c r="D79" s="81">
        <v>44</v>
      </c>
      <c r="E79" s="8">
        <f aca="true" t="shared" si="49" ref="E79:E99">C79/B79*100</f>
        <v>40.54054054054054</v>
      </c>
      <c r="F79" s="8">
        <f aca="true" t="shared" si="50" ref="F79:F99">D79/B79*100</f>
        <v>59.45945945945946</v>
      </c>
      <c r="G79" s="36">
        <f aca="true" t="shared" si="51" ref="G79:G99">SUM(H79:I79)</f>
        <v>3</v>
      </c>
      <c r="H79" s="84">
        <v>1</v>
      </c>
      <c r="I79" s="83">
        <v>2</v>
      </c>
      <c r="J79" s="38">
        <f t="shared" si="48"/>
        <v>33.33333333333333</v>
      </c>
      <c r="K79" s="24">
        <f aca="true" t="shared" si="52" ref="K79:K96">I79/G79*100</f>
        <v>66.66666666666666</v>
      </c>
      <c r="L79" s="73" t="s">
        <v>144</v>
      </c>
      <c r="M79" s="7">
        <f aca="true" t="shared" si="53" ref="M79:M99">N79+O79</f>
        <v>29</v>
      </c>
      <c r="N79" s="7">
        <v>21</v>
      </c>
      <c r="O79" s="7">
        <v>8</v>
      </c>
      <c r="P79" s="8">
        <f t="shared" si="44"/>
        <v>72.41379310344827</v>
      </c>
      <c r="Q79" s="8">
        <f t="shared" si="45"/>
        <v>27.586206896551722</v>
      </c>
      <c r="R79" s="36">
        <v>1</v>
      </c>
      <c r="S79" s="26">
        <v>1</v>
      </c>
      <c r="T79" s="25" t="s">
        <v>24</v>
      </c>
      <c r="U79" s="38">
        <f t="shared" si="46"/>
        <v>100</v>
      </c>
      <c r="V79" s="25" t="s">
        <v>24</v>
      </c>
    </row>
    <row r="80" spans="1:22" ht="30.75" customHeight="1">
      <c r="A80" s="51" t="s">
        <v>131</v>
      </c>
      <c r="B80" s="7">
        <f t="shared" si="47"/>
        <v>66</v>
      </c>
      <c r="C80" s="82">
        <v>31</v>
      </c>
      <c r="D80" s="82">
        <v>35</v>
      </c>
      <c r="E80" s="8">
        <f t="shared" si="49"/>
        <v>46.96969696969697</v>
      </c>
      <c r="F80" s="8">
        <f t="shared" si="50"/>
        <v>53.03030303030303</v>
      </c>
      <c r="G80" s="36">
        <f t="shared" si="51"/>
        <v>4</v>
      </c>
      <c r="H80" s="82">
        <v>3</v>
      </c>
      <c r="I80" s="82">
        <v>1</v>
      </c>
      <c r="J80" s="38">
        <f t="shared" si="48"/>
        <v>75</v>
      </c>
      <c r="K80" s="39">
        <f t="shared" si="52"/>
        <v>25</v>
      </c>
      <c r="L80" s="73" t="s">
        <v>145</v>
      </c>
      <c r="M80" s="7">
        <f t="shared" si="53"/>
        <v>19</v>
      </c>
      <c r="N80" s="7">
        <v>12</v>
      </c>
      <c r="O80" s="7">
        <v>7</v>
      </c>
      <c r="P80" s="8">
        <f t="shared" si="44"/>
        <v>63.1578947368421</v>
      </c>
      <c r="Q80" s="8">
        <f t="shared" si="45"/>
        <v>36.84210526315789</v>
      </c>
      <c r="R80" s="36">
        <v>1</v>
      </c>
      <c r="S80" s="26">
        <v>1</v>
      </c>
      <c r="T80" s="25" t="s">
        <v>24</v>
      </c>
      <c r="U80" s="38">
        <f t="shared" si="46"/>
        <v>100</v>
      </c>
      <c r="V80" s="25" t="s">
        <v>24</v>
      </c>
    </row>
    <row r="81" spans="1:22" ht="30.75" customHeight="1">
      <c r="A81" s="51" t="s">
        <v>132</v>
      </c>
      <c r="B81" s="7">
        <f t="shared" si="47"/>
        <v>51</v>
      </c>
      <c r="C81" s="82">
        <v>25</v>
      </c>
      <c r="D81" s="82">
        <v>26</v>
      </c>
      <c r="E81" s="8">
        <f t="shared" si="49"/>
        <v>49.01960784313725</v>
      </c>
      <c r="F81" s="8">
        <f t="shared" si="50"/>
        <v>50.98039215686274</v>
      </c>
      <c r="G81" s="36">
        <f t="shared" si="51"/>
        <v>3</v>
      </c>
      <c r="H81" s="82">
        <v>1</v>
      </c>
      <c r="I81" s="82">
        <v>2</v>
      </c>
      <c r="J81" s="38">
        <f t="shared" si="48"/>
        <v>33.33333333333333</v>
      </c>
      <c r="K81" s="39">
        <f t="shared" si="52"/>
        <v>66.66666666666666</v>
      </c>
      <c r="L81" s="71" t="s">
        <v>146</v>
      </c>
      <c r="M81" s="7">
        <f t="shared" si="53"/>
        <v>16</v>
      </c>
      <c r="N81" s="7">
        <v>5</v>
      </c>
      <c r="O81" s="7">
        <v>11</v>
      </c>
      <c r="P81" s="8">
        <f t="shared" si="44"/>
        <v>31.25</v>
      </c>
      <c r="Q81" s="8">
        <f t="shared" si="45"/>
        <v>68.75</v>
      </c>
      <c r="R81" s="36">
        <v>1</v>
      </c>
      <c r="S81" s="26">
        <v>1</v>
      </c>
      <c r="T81" s="25" t="s">
        <v>24</v>
      </c>
      <c r="U81" s="38">
        <f t="shared" si="46"/>
        <v>100</v>
      </c>
      <c r="V81" s="25" t="s">
        <v>24</v>
      </c>
    </row>
    <row r="82" spans="1:22" ht="48" customHeight="1">
      <c r="A82" s="51" t="s">
        <v>134</v>
      </c>
      <c r="B82" s="7">
        <f t="shared" si="47"/>
        <v>27</v>
      </c>
      <c r="C82" s="52">
        <v>15</v>
      </c>
      <c r="D82" s="52">
        <v>12</v>
      </c>
      <c r="E82" s="8">
        <f t="shared" si="49"/>
        <v>55.55555555555556</v>
      </c>
      <c r="F82" s="8">
        <f t="shared" si="50"/>
        <v>44.44444444444444</v>
      </c>
      <c r="G82" s="36">
        <f t="shared" si="51"/>
        <v>1</v>
      </c>
      <c r="H82" s="52">
        <v>1</v>
      </c>
      <c r="I82" s="25" t="s">
        <v>24</v>
      </c>
      <c r="J82" s="38">
        <f t="shared" si="48"/>
        <v>100</v>
      </c>
      <c r="K82" s="25" t="s">
        <v>24</v>
      </c>
      <c r="L82" s="73" t="s">
        <v>147</v>
      </c>
      <c r="M82" s="7">
        <f t="shared" si="53"/>
        <v>21</v>
      </c>
      <c r="N82" s="7">
        <v>12</v>
      </c>
      <c r="O82" s="7">
        <v>9</v>
      </c>
      <c r="P82" s="8">
        <f t="shared" si="44"/>
        <v>57.14285714285714</v>
      </c>
      <c r="Q82" s="8">
        <f t="shared" si="45"/>
        <v>42.857142857142854</v>
      </c>
      <c r="R82" s="36">
        <v>1</v>
      </c>
      <c r="S82" s="26">
        <v>1</v>
      </c>
      <c r="T82" s="25" t="s">
        <v>24</v>
      </c>
      <c r="U82" s="38">
        <f t="shared" si="46"/>
        <v>100</v>
      </c>
      <c r="V82" s="25" t="s">
        <v>24</v>
      </c>
    </row>
    <row r="83" spans="1:22" ht="51.75" customHeight="1">
      <c r="A83" s="51" t="s">
        <v>135</v>
      </c>
      <c r="B83" s="7">
        <f t="shared" si="47"/>
        <v>17</v>
      </c>
      <c r="C83" s="52">
        <v>12</v>
      </c>
      <c r="D83" s="52">
        <v>5</v>
      </c>
      <c r="E83" s="8">
        <f t="shared" si="49"/>
        <v>70.58823529411765</v>
      </c>
      <c r="F83" s="8">
        <f t="shared" si="50"/>
        <v>29.411764705882355</v>
      </c>
      <c r="G83" s="36">
        <f t="shared" si="51"/>
        <v>4</v>
      </c>
      <c r="H83" s="52">
        <v>4</v>
      </c>
      <c r="I83" s="25" t="s">
        <v>24</v>
      </c>
      <c r="J83" s="38">
        <f t="shared" si="48"/>
        <v>100</v>
      </c>
      <c r="K83" s="25" t="s">
        <v>24</v>
      </c>
      <c r="L83" s="73" t="s">
        <v>148</v>
      </c>
      <c r="M83" s="7">
        <f t="shared" si="53"/>
        <v>41</v>
      </c>
      <c r="N83" s="7">
        <v>15</v>
      </c>
      <c r="O83" s="7">
        <v>26</v>
      </c>
      <c r="P83" s="8">
        <f t="shared" si="44"/>
        <v>36.58536585365854</v>
      </c>
      <c r="Q83" s="8">
        <f t="shared" si="45"/>
        <v>63.41463414634146</v>
      </c>
      <c r="R83" s="36">
        <f>S83+T83</f>
        <v>4</v>
      </c>
      <c r="S83" s="25">
        <v>2</v>
      </c>
      <c r="T83" s="25">
        <v>2</v>
      </c>
      <c r="U83" s="38">
        <f t="shared" si="46"/>
        <v>50</v>
      </c>
      <c r="V83" s="24">
        <f>T83/R83*100</f>
        <v>50</v>
      </c>
    </row>
    <row r="84" spans="1:22" ht="54" customHeight="1">
      <c r="A84" s="51" t="s">
        <v>141</v>
      </c>
      <c r="B84" s="7">
        <f t="shared" si="47"/>
        <v>30</v>
      </c>
      <c r="C84" s="52">
        <v>18</v>
      </c>
      <c r="D84" s="52">
        <v>12</v>
      </c>
      <c r="E84" s="8">
        <f t="shared" si="49"/>
        <v>60</v>
      </c>
      <c r="F84" s="8">
        <f t="shared" si="50"/>
        <v>40</v>
      </c>
      <c r="G84" s="36">
        <f t="shared" si="51"/>
        <v>3</v>
      </c>
      <c r="H84" s="52">
        <v>2</v>
      </c>
      <c r="I84" s="52">
        <v>1</v>
      </c>
      <c r="J84" s="38">
        <f t="shared" si="48"/>
        <v>66.66666666666666</v>
      </c>
      <c r="K84" s="39">
        <f t="shared" si="52"/>
        <v>33.33333333333333</v>
      </c>
      <c r="L84" s="73" t="s">
        <v>153</v>
      </c>
      <c r="M84" s="7">
        <f t="shared" si="53"/>
        <v>21</v>
      </c>
      <c r="N84" s="7">
        <v>9</v>
      </c>
      <c r="O84" s="7">
        <v>12</v>
      </c>
      <c r="P84" s="8">
        <f t="shared" si="44"/>
        <v>42.857142857142854</v>
      </c>
      <c r="Q84" s="8">
        <f t="shared" si="45"/>
        <v>57.14285714285714</v>
      </c>
      <c r="R84" s="36">
        <v>1</v>
      </c>
      <c r="S84" s="25" t="s">
        <v>24</v>
      </c>
      <c r="T84" s="25">
        <v>1</v>
      </c>
      <c r="U84" s="25" t="s">
        <v>24</v>
      </c>
      <c r="V84" s="24">
        <f>T84/R84*100</f>
        <v>100</v>
      </c>
    </row>
    <row r="85" spans="1:22" ht="30.75" customHeight="1">
      <c r="A85" s="53" t="s">
        <v>136</v>
      </c>
      <c r="B85" s="7">
        <f t="shared" si="47"/>
        <v>65</v>
      </c>
      <c r="C85" s="52">
        <v>45</v>
      </c>
      <c r="D85" s="52">
        <v>20</v>
      </c>
      <c r="E85" s="8">
        <f t="shared" si="49"/>
        <v>69.23076923076923</v>
      </c>
      <c r="F85" s="8">
        <f t="shared" si="50"/>
        <v>30.76923076923077</v>
      </c>
      <c r="G85" s="25" t="s">
        <v>24</v>
      </c>
      <c r="H85" s="25" t="s">
        <v>24</v>
      </c>
      <c r="I85" s="25" t="s">
        <v>24</v>
      </c>
      <c r="J85" s="25" t="s">
        <v>24</v>
      </c>
      <c r="K85" s="25" t="s">
        <v>24</v>
      </c>
      <c r="L85" s="71" t="s">
        <v>149</v>
      </c>
      <c r="M85" s="7">
        <f t="shared" si="53"/>
        <v>31</v>
      </c>
      <c r="N85" s="7">
        <v>15</v>
      </c>
      <c r="O85" s="7">
        <v>16</v>
      </c>
      <c r="P85" s="8">
        <f t="shared" si="44"/>
        <v>48.38709677419355</v>
      </c>
      <c r="Q85" s="8">
        <f t="shared" si="45"/>
        <v>51.61290322580645</v>
      </c>
      <c r="R85" s="36">
        <v>1</v>
      </c>
      <c r="S85" s="25">
        <v>1</v>
      </c>
      <c r="T85" s="25" t="s">
        <v>24</v>
      </c>
      <c r="U85" s="38">
        <f t="shared" si="46"/>
        <v>100</v>
      </c>
      <c r="V85" s="25" t="s">
        <v>24</v>
      </c>
    </row>
    <row r="86" spans="1:22" ht="30.75" customHeight="1">
      <c r="A86" s="53" t="s">
        <v>137</v>
      </c>
      <c r="B86" s="7">
        <f t="shared" si="47"/>
        <v>63</v>
      </c>
      <c r="C86" s="52">
        <v>44</v>
      </c>
      <c r="D86" s="52">
        <v>19</v>
      </c>
      <c r="E86" s="8">
        <f t="shared" si="49"/>
        <v>69.84126984126983</v>
      </c>
      <c r="F86" s="8">
        <f t="shared" si="50"/>
        <v>30.158730158730158</v>
      </c>
      <c r="G86" s="25" t="s">
        <v>24</v>
      </c>
      <c r="H86" s="25" t="s">
        <v>24</v>
      </c>
      <c r="I86" s="25" t="s">
        <v>24</v>
      </c>
      <c r="J86" s="25" t="s">
        <v>24</v>
      </c>
      <c r="K86" s="25" t="s">
        <v>24</v>
      </c>
      <c r="L86" s="71" t="s">
        <v>150</v>
      </c>
      <c r="M86" s="7">
        <f t="shared" si="53"/>
        <v>25</v>
      </c>
      <c r="N86" s="7">
        <v>9</v>
      </c>
      <c r="O86" s="7">
        <v>16</v>
      </c>
      <c r="P86" s="8">
        <f t="shared" si="44"/>
        <v>36</v>
      </c>
      <c r="Q86" s="8">
        <f t="shared" si="45"/>
        <v>64</v>
      </c>
      <c r="R86" s="36">
        <v>1</v>
      </c>
      <c r="S86" s="26">
        <v>1</v>
      </c>
      <c r="T86" s="25" t="s">
        <v>24</v>
      </c>
      <c r="U86" s="38">
        <f t="shared" si="46"/>
        <v>100</v>
      </c>
      <c r="V86" s="25" t="s">
        <v>24</v>
      </c>
    </row>
    <row r="87" spans="1:22" ht="33.75" customHeight="1">
      <c r="A87" s="53" t="s">
        <v>159</v>
      </c>
      <c r="B87" s="7">
        <f t="shared" si="47"/>
        <v>20</v>
      </c>
      <c r="C87" s="52">
        <v>8</v>
      </c>
      <c r="D87" s="52">
        <v>12</v>
      </c>
      <c r="E87" s="8">
        <f t="shared" si="49"/>
        <v>40</v>
      </c>
      <c r="F87" s="8">
        <f t="shared" si="50"/>
        <v>60</v>
      </c>
      <c r="G87" s="36">
        <f t="shared" si="51"/>
        <v>1</v>
      </c>
      <c r="H87" s="52">
        <v>1</v>
      </c>
      <c r="I87" s="25" t="s">
        <v>24</v>
      </c>
      <c r="J87" s="38">
        <f t="shared" si="48"/>
        <v>100</v>
      </c>
      <c r="K87" s="25" t="s">
        <v>24</v>
      </c>
      <c r="L87" s="71" t="s">
        <v>151</v>
      </c>
      <c r="M87" s="7">
        <f t="shared" si="53"/>
        <v>22</v>
      </c>
      <c r="N87" s="7">
        <v>9</v>
      </c>
      <c r="O87" s="7">
        <v>13</v>
      </c>
      <c r="P87" s="8">
        <f t="shared" si="44"/>
        <v>40.909090909090914</v>
      </c>
      <c r="Q87" s="8">
        <f t="shared" si="45"/>
        <v>59.09090909090909</v>
      </c>
      <c r="R87" s="36">
        <v>1</v>
      </c>
      <c r="S87" s="25" t="s">
        <v>24</v>
      </c>
      <c r="T87" s="25">
        <v>1</v>
      </c>
      <c r="U87" s="25" t="s">
        <v>24</v>
      </c>
      <c r="V87" s="24">
        <f>T87/R87*100</f>
        <v>100</v>
      </c>
    </row>
    <row r="88" spans="1:22" ht="30.75" customHeight="1">
      <c r="A88" s="51" t="s">
        <v>138</v>
      </c>
      <c r="B88" s="7">
        <f t="shared" si="47"/>
        <v>134</v>
      </c>
      <c r="C88" s="52">
        <v>79</v>
      </c>
      <c r="D88" s="52">
        <v>55</v>
      </c>
      <c r="E88" s="8">
        <f t="shared" si="49"/>
        <v>58.95522388059702</v>
      </c>
      <c r="F88" s="8">
        <f t="shared" si="50"/>
        <v>41.04477611940299</v>
      </c>
      <c r="G88" s="36">
        <f t="shared" si="51"/>
        <v>1</v>
      </c>
      <c r="H88" s="52">
        <v>1</v>
      </c>
      <c r="I88" s="25" t="s">
        <v>24</v>
      </c>
      <c r="J88" s="38">
        <f t="shared" si="48"/>
        <v>100</v>
      </c>
      <c r="K88" s="25" t="s">
        <v>24</v>
      </c>
      <c r="L88" s="73" t="s">
        <v>126</v>
      </c>
      <c r="M88" s="7">
        <f t="shared" si="53"/>
        <v>45</v>
      </c>
      <c r="N88" s="7">
        <v>34</v>
      </c>
      <c r="O88" s="7">
        <v>11</v>
      </c>
      <c r="P88" s="8">
        <f t="shared" si="44"/>
        <v>75.55555555555556</v>
      </c>
      <c r="Q88" s="8">
        <f t="shared" si="45"/>
        <v>24.444444444444443</v>
      </c>
      <c r="R88" s="36">
        <f>S88+T88</f>
        <v>16</v>
      </c>
      <c r="S88" s="26">
        <v>15</v>
      </c>
      <c r="T88" s="25">
        <v>1</v>
      </c>
      <c r="U88" s="38">
        <f t="shared" si="46"/>
        <v>93.75</v>
      </c>
      <c r="V88" s="24">
        <f>T88/R88*100</f>
        <v>6.25</v>
      </c>
    </row>
    <row r="89" spans="1:22" ht="30.75" customHeight="1">
      <c r="A89" s="51" t="s">
        <v>139</v>
      </c>
      <c r="B89" s="7">
        <f t="shared" si="47"/>
        <v>28</v>
      </c>
      <c r="C89" s="7">
        <v>18</v>
      </c>
      <c r="D89" s="7">
        <v>10</v>
      </c>
      <c r="E89" s="8">
        <f t="shared" si="49"/>
        <v>64.28571428571429</v>
      </c>
      <c r="F89" s="8">
        <f t="shared" si="50"/>
        <v>35.714285714285715</v>
      </c>
      <c r="G89" s="25" t="s">
        <v>24</v>
      </c>
      <c r="H89" s="25" t="s">
        <v>24</v>
      </c>
      <c r="I89" s="25" t="s">
        <v>24</v>
      </c>
      <c r="J89" s="25" t="s">
        <v>24</v>
      </c>
      <c r="K89" s="25" t="s">
        <v>24</v>
      </c>
      <c r="L89" s="72" t="s">
        <v>59</v>
      </c>
      <c r="M89" s="7">
        <f t="shared" si="53"/>
        <v>55</v>
      </c>
      <c r="N89" s="7">
        <v>41</v>
      </c>
      <c r="O89" s="7">
        <v>14</v>
      </c>
      <c r="P89" s="8">
        <f t="shared" si="44"/>
        <v>74.54545454545455</v>
      </c>
      <c r="Q89" s="8">
        <f t="shared" si="45"/>
        <v>25.454545454545453</v>
      </c>
      <c r="R89" s="36">
        <v>9</v>
      </c>
      <c r="S89" s="26">
        <v>9</v>
      </c>
      <c r="T89" s="25" t="s">
        <v>24</v>
      </c>
      <c r="U89" s="38">
        <f t="shared" si="46"/>
        <v>100</v>
      </c>
      <c r="V89" s="25" t="s">
        <v>24</v>
      </c>
    </row>
    <row r="90" spans="1:22" ht="30.75" customHeight="1">
      <c r="A90" s="53" t="s">
        <v>140</v>
      </c>
      <c r="B90" s="7">
        <f t="shared" si="47"/>
        <v>130</v>
      </c>
      <c r="C90" s="52">
        <v>86</v>
      </c>
      <c r="D90" s="52">
        <v>44</v>
      </c>
      <c r="E90" s="8">
        <f t="shared" si="49"/>
        <v>66.15384615384615</v>
      </c>
      <c r="F90" s="8">
        <f t="shared" si="50"/>
        <v>33.84615384615385</v>
      </c>
      <c r="G90" s="36">
        <f t="shared" si="51"/>
        <v>13</v>
      </c>
      <c r="H90" s="52">
        <v>11</v>
      </c>
      <c r="I90" s="52">
        <v>2</v>
      </c>
      <c r="J90" s="38">
        <f t="shared" si="48"/>
        <v>84.61538461538461</v>
      </c>
      <c r="K90" s="39">
        <f t="shared" si="52"/>
        <v>15.384615384615385</v>
      </c>
      <c r="L90" s="71" t="s">
        <v>125</v>
      </c>
      <c r="M90" s="7">
        <f t="shared" si="53"/>
        <v>228</v>
      </c>
      <c r="N90" s="7">
        <v>205</v>
      </c>
      <c r="O90" s="7">
        <v>23</v>
      </c>
      <c r="P90" s="8">
        <f t="shared" si="44"/>
        <v>89.91228070175438</v>
      </c>
      <c r="Q90" s="8">
        <f t="shared" si="45"/>
        <v>10.087719298245613</v>
      </c>
      <c r="R90" s="36">
        <v>9</v>
      </c>
      <c r="S90" s="26">
        <v>9</v>
      </c>
      <c r="T90" s="25" t="s">
        <v>24</v>
      </c>
      <c r="U90" s="38">
        <f t="shared" si="46"/>
        <v>100</v>
      </c>
      <c r="V90" s="25" t="s">
        <v>24</v>
      </c>
    </row>
    <row r="91" spans="1:22" ht="30.75" customHeight="1">
      <c r="A91" s="51" t="s">
        <v>142</v>
      </c>
      <c r="B91" s="7">
        <f t="shared" si="47"/>
        <v>59</v>
      </c>
      <c r="C91" s="52">
        <v>9</v>
      </c>
      <c r="D91" s="52">
        <v>50</v>
      </c>
      <c r="E91" s="8">
        <f t="shared" si="49"/>
        <v>15.254237288135593</v>
      </c>
      <c r="F91" s="8">
        <f t="shared" si="50"/>
        <v>84.7457627118644</v>
      </c>
      <c r="G91" s="36">
        <f t="shared" si="51"/>
        <v>1</v>
      </c>
      <c r="H91" s="25">
        <v>1</v>
      </c>
      <c r="I91" s="25" t="s">
        <v>24</v>
      </c>
      <c r="J91" s="38">
        <f t="shared" si="48"/>
        <v>100</v>
      </c>
      <c r="K91" s="25" t="s">
        <v>24</v>
      </c>
      <c r="L91" s="72" t="s">
        <v>160</v>
      </c>
      <c r="M91" s="7">
        <f t="shared" si="53"/>
        <v>146</v>
      </c>
      <c r="N91" s="7">
        <v>138</v>
      </c>
      <c r="O91" s="7">
        <v>8</v>
      </c>
      <c r="P91" s="8">
        <f t="shared" si="44"/>
        <v>94.52054794520548</v>
      </c>
      <c r="Q91" s="8">
        <f t="shared" si="45"/>
        <v>5.47945205479452</v>
      </c>
      <c r="R91" s="36">
        <v>8</v>
      </c>
      <c r="S91" s="26">
        <v>8</v>
      </c>
      <c r="T91" s="25" t="s">
        <v>24</v>
      </c>
      <c r="U91" s="38">
        <f t="shared" si="46"/>
        <v>100</v>
      </c>
      <c r="V91" s="25" t="s">
        <v>24</v>
      </c>
    </row>
    <row r="92" spans="1:22" ht="39.75" customHeight="1">
      <c r="A92" s="51" t="s">
        <v>158</v>
      </c>
      <c r="B92" s="7">
        <f t="shared" si="47"/>
        <v>99</v>
      </c>
      <c r="C92" s="52">
        <v>33</v>
      </c>
      <c r="D92" s="52">
        <v>66</v>
      </c>
      <c r="E92" s="8">
        <f t="shared" si="49"/>
        <v>33.33333333333333</v>
      </c>
      <c r="F92" s="8">
        <f t="shared" si="50"/>
        <v>66.66666666666666</v>
      </c>
      <c r="G92" s="36">
        <f t="shared" si="51"/>
        <v>2</v>
      </c>
      <c r="H92" s="25" t="s">
        <v>24</v>
      </c>
      <c r="I92" s="52">
        <v>2</v>
      </c>
      <c r="J92" s="25" t="s">
        <v>24</v>
      </c>
      <c r="K92" s="39">
        <f t="shared" si="52"/>
        <v>100</v>
      </c>
      <c r="L92" s="73" t="s">
        <v>115</v>
      </c>
      <c r="M92" s="7">
        <f t="shared" si="53"/>
        <v>97</v>
      </c>
      <c r="N92" s="7">
        <v>66</v>
      </c>
      <c r="O92" s="7">
        <v>31</v>
      </c>
      <c r="P92" s="8">
        <f t="shared" si="44"/>
        <v>68.04123711340206</v>
      </c>
      <c r="Q92" s="8">
        <f t="shared" si="45"/>
        <v>31.958762886597935</v>
      </c>
      <c r="R92" s="36">
        <v>1</v>
      </c>
      <c r="S92" s="26">
        <v>1</v>
      </c>
      <c r="T92" s="25" t="s">
        <v>24</v>
      </c>
      <c r="U92" s="38">
        <f t="shared" si="46"/>
        <v>100</v>
      </c>
      <c r="V92" s="25" t="s">
        <v>24</v>
      </c>
    </row>
    <row r="93" spans="1:22" ht="30.75" customHeight="1">
      <c r="A93" s="51" t="s">
        <v>154</v>
      </c>
      <c r="B93" s="7">
        <f t="shared" si="47"/>
        <v>32</v>
      </c>
      <c r="C93" s="52">
        <v>17</v>
      </c>
      <c r="D93" s="52">
        <v>15</v>
      </c>
      <c r="E93" s="8">
        <f t="shared" si="49"/>
        <v>53.125</v>
      </c>
      <c r="F93" s="8">
        <f t="shared" si="50"/>
        <v>46.875</v>
      </c>
      <c r="G93" s="36">
        <f t="shared" si="51"/>
        <v>2</v>
      </c>
      <c r="H93" s="52">
        <v>1</v>
      </c>
      <c r="I93" s="52">
        <v>1</v>
      </c>
      <c r="J93" s="38">
        <f t="shared" si="48"/>
        <v>50</v>
      </c>
      <c r="K93" s="39">
        <f t="shared" si="52"/>
        <v>50</v>
      </c>
      <c r="L93" s="71" t="s">
        <v>161</v>
      </c>
      <c r="M93" s="7">
        <f t="shared" si="53"/>
        <v>123</v>
      </c>
      <c r="N93" s="7">
        <v>86</v>
      </c>
      <c r="O93" s="7">
        <v>37</v>
      </c>
      <c r="P93" s="8">
        <f t="shared" si="44"/>
        <v>69.91869918699187</v>
      </c>
      <c r="Q93" s="8">
        <f t="shared" si="45"/>
        <v>30.081300813008134</v>
      </c>
      <c r="R93" s="36">
        <v>1</v>
      </c>
      <c r="S93" s="26">
        <v>1</v>
      </c>
      <c r="T93" s="25" t="s">
        <v>24</v>
      </c>
      <c r="U93" s="38">
        <f t="shared" si="46"/>
        <v>100</v>
      </c>
      <c r="V93" s="25" t="s">
        <v>24</v>
      </c>
    </row>
    <row r="94" spans="1:22" ht="30.75" customHeight="1">
      <c r="A94" s="52" t="s">
        <v>155</v>
      </c>
      <c r="B94" s="7">
        <f t="shared" si="47"/>
        <v>61</v>
      </c>
      <c r="C94" s="58">
        <v>23</v>
      </c>
      <c r="D94" s="58">
        <v>38</v>
      </c>
      <c r="E94" s="8">
        <f t="shared" si="49"/>
        <v>37.704918032786885</v>
      </c>
      <c r="F94" s="8">
        <f t="shared" si="50"/>
        <v>62.295081967213115</v>
      </c>
      <c r="G94" s="36">
        <f t="shared" si="51"/>
        <v>1</v>
      </c>
      <c r="H94" s="59">
        <v>1</v>
      </c>
      <c r="I94" s="25" t="s">
        <v>24</v>
      </c>
      <c r="J94" s="38">
        <f t="shared" si="48"/>
        <v>100</v>
      </c>
      <c r="K94" s="25" t="s">
        <v>24</v>
      </c>
      <c r="L94" s="72" t="s">
        <v>162</v>
      </c>
      <c r="M94" s="7">
        <f t="shared" si="53"/>
        <v>107</v>
      </c>
      <c r="N94" s="7">
        <v>73</v>
      </c>
      <c r="O94" s="7">
        <v>34</v>
      </c>
      <c r="P94" s="8">
        <f t="shared" si="44"/>
        <v>68.22429906542055</v>
      </c>
      <c r="Q94" s="8">
        <f t="shared" si="45"/>
        <v>31.775700934579437</v>
      </c>
      <c r="R94" s="36">
        <v>1</v>
      </c>
      <c r="S94" s="25" t="s">
        <v>24</v>
      </c>
      <c r="T94" s="25">
        <v>1</v>
      </c>
      <c r="U94" s="25" t="s">
        <v>24</v>
      </c>
      <c r="V94" s="24">
        <f>T94/R94*100</f>
        <v>100</v>
      </c>
    </row>
    <row r="95" spans="1:22" ht="30.75" customHeight="1">
      <c r="A95" s="52" t="s">
        <v>156</v>
      </c>
      <c r="B95" s="7">
        <f t="shared" si="47"/>
        <v>70</v>
      </c>
      <c r="C95" s="58">
        <v>35</v>
      </c>
      <c r="D95" s="58">
        <v>35</v>
      </c>
      <c r="E95" s="8">
        <f t="shared" si="49"/>
        <v>50</v>
      </c>
      <c r="F95" s="8">
        <f t="shared" si="50"/>
        <v>50</v>
      </c>
      <c r="G95" s="36">
        <f t="shared" si="51"/>
        <v>3</v>
      </c>
      <c r="H95" s="59">
        <v>2</v>
      </c>
      <c r="I95" s="60">
        <v>1</v>
      </c>
      <c r="J95" s="38">
        <f t="shared" si="48"/>
        <v>66.66666666666666</v>
      </c>
      <c r="K95" s="39">
        <f t="shared" si="52"/>
        <v>33.33333333333333</v>
      </c>
      <c r="L95" s="72" t="s">
        <v>163</v>
      </c>
      <c r="M95" s="7">
        <f t="shared" si="53"/>
        <v>89</v>
      </c>
      <c r="N95" s="7">
        <v>63</v>
      </c>
      <c r="O95" s="7">
        <v>26</v>
      </c>
      <c r="P95" s="8">
        <f t="shared" si="44"/>
        <v>70.78651685393258</v>
      </c>
      <c r="Q95" s="8">
        <f t="shared" si="45"/>
        <v>29.213483146067414</v>
      </c>
      <c r="R95" s="36">
        <v>1</v>
      </c>
      <c r="S95" s="25">
        <v>1</v>
      </c>
      <c r="T95" s="25" t="s">
        <v>24</v>
      </c>
      <c r="U95" s="38">
        <f t="shared" si="46"/>
        <v>100</v>
      </c>
      <c r="V95" s="25" t="s">
        <v>24</v>
      </c>
    </row>
    <row r="96" spans="1:22" ht="30.75" customHeight="1">
      <c r="A96" s="53" t="s">
        <v>157</v>
      </c>
      <c r="B96" s="7">
        <f t="shared" si="47"/>
        <v>24</v>
      </c>
      <c r="C96" s="58">
        <v>16</v>
      </c>
      <c r="D96" s="58">
        <v>8</v>
      </c>
      <c r="E96" s="8">
        <f t="shared" si="49"/>
        <v>66.66666666666666</v>
      </c>
      <c r="F96" s="8">
        <f t="shared" si="50"/>
        <v>33.33333333333333</v>
      </c>
      <c r="G96" s="36">
        <f t="shared" si="51"/>
        <v>2</v>
      </c>
      <c r="H96" s="25" t="s">
        <v>24</v>
      </c>
      <c r="I96" s="60">
        <v>2</v>
      </c>
      <c r="J96" s="25" t="s">
        <v>24</v>
      </c>
      <c r="K96" s="39">
        <f t="shared" si="52"/>
        <v>100</v>
      </c>
      <c r="L96" s="73" t="s">
        <v>164</v>
      </c>
      <c r="M96" s="7">
        <f t="shared" si="53"/>
        <v>94</v>
      </c>
      <c r="N96" s="7">
        <v>62</v>
      </c>
      <c r="O96" s="7">
        <v>32</v>
      </c>
      <c r="P96" s="8">
        <f t="shared" si="44"/>
        <v>65.95744680851064</v>
      </c>
      <c r="Q96" s="8">
        <f t="shared" si="45"/>
        <v>34.04255319148936</v>
      </c>
      <c r="R96" s="36">
        <v>1</v>
      </c>
      <c r="S96" s="25">
        <v>1</v>
      </c>
      <c r="T96" s="25" t="s">
        <v>24</v>
      </c>
      <c r="U96" s="38">
        <f t="shared" si="46"/>
        <v>100</v>
      </c>
      <c r="V96" s="25" t="s">
        <v>24</v>
      </c>
    </row>
    <row r="97" spans="1:22" ht="30.75" customHeight="1">
      <c r="A97" s="53" t="s">
        <v>111</v>
      </c>
      <c r="B97" s="7">
        <f t="shared" si="47"/>
        <v>159</v>
      </c>
      <c r="C97" s="58">
        <v>76</v>
      </c>
      <c r="D97" s="58">
        <v>83</v>
      </c>
      <c r="E97" s="8">
        <f>C97/B97*100</f>
        <v>47.79874213836478</v>
      </c>
      <c r="F97" s="8">
        <f>D97/B97*100</f>
        <v>52.20125786163522</v>
      </c>
      <c r="G97" s="36">
        <f>SUM(H97:I97)</f>
        <v>30</v>
      </c>
      <c r="H97" s="25">
        <v>16</v>
      </c>
      <c r="I97" s="60">
        <v>14</v>
      </c>
      <c r="J97" s="38">
        <f t="shared" si="48"/>
        <v>53.333333333333336</v>
      </c>
      <c r="K97" s="39">
        <f>I97/G97*100</f>
        <v>46.666666666666664</v>
      </c>
      <c r="L97" s="73" t="s">
        <v>165</v>
      </c>
      <c r="M97" s="7">
        <f t="shared" si="53"/>
        <v>110</v>
      </c>
      <c r="N97" s="7">
        <v>79</v>
      </c>
      <c r="O97" s="7">
        <v>31</v>
      </c>
      <c r="P97" s="8">
        <f>N97/M97*100</f>
        <v>71.81818181818181</v>
      </c>
      <c r="Q97" s="8">
        <f>O97/M97*100</f>
        <v>28.18181818181818</v>
      </c>
      <c r="R97" s="36">
        <v>1</v>
      </c>
      <c r="S97" s="25">
        <v>1</v>
      </c>
      <c r="T97" s="25" t="s">
        <v>24</v>
      </c>
      <c r="U97" s="38">
        <f>S97/R97*100</f>
        <v>100</v>
      </c>
      <c r="V97" s="25" t="s">
        <v>24</v>
      </c>
    </row>
    <row r="98" spans="1:22" ht="30.75" customHeight="1">
      <c r="A98" s="53" t="s">
        <v>168</v>
      </c>
      <c r="B98" s="7">
        <f t="shared" si="47"/>
        <v>90</v>
      </c>
      <c r="C98" s="58">
        <v>59</v>
      </c>
      <c r="D98" s="58">
        <v>31</v>
      </c>
      <c r="E98" s="8">
        <f>C98/B98*100</f>
        <v>65.55555555555556</v>
      </c>
      <c r="F98" s="8">
        <f>D98/B98*100</f>
        <v>34.44444444444444</v>
      </c>
      <c r="G98" s="36">
        <f>SUM(H98:I98)</f>
        <v>1</v>
      </c>
      <c r="H98" s="25" t="s">
        <v>28</v>
      </c>
      <c r="I98" s="60">
        <v>1</v>
      </c>
      <c r="J98" s="25" t="s">
        <v>28</v>
      </c>
      <c r="K98" s="39">
        <f>I98/G98*100</f>
        <v>100</v>
      </c>
      <c r="L98" s="73" t="s">
        <v>166</v>
      </c>
      <c r="M98" s="7">
        <f t="shared" si="53"/>
        <v>107</v>
      </c>
      <c r="N98" s="7">
        <v>70</v>
      </c>
      <c r="O98" s="7">
        <v>37</v>
      </c>
      <c r="P98" s="8">
        <f>N98/M98*100</f>
        <v>65.42056074766354</v>
      </c>
      <c r="Q98" s="8">
        <f>O98/M98*100</f>
        <v>34.57943925233645</v>
      </c>
      <c r="R98" s="36">
        <v>1</v>
      </c>
      <c r="S98" s="25">
        <v>1</v>
      </c>
      <c r="T98" s="25" t="s">
        <v>24</v>
      </c>
      <c r="U98" s="38">
        <f>S98/R98*100</f>
        <v>100</v>
      </c>
      <c r="V98" s="25" t="s">
        <v>24</v>
      </c>
    </row>
    <row r="99" spans="1:22" ht="30.75" customHeight="1">
      <c r="A99" s="85" t="s">
        <v>116</v>
      </c>
      <c r="B99" s="29">
        <f t="shared" si="47"/>
        <v>81</v>
      </c>
      <c r="C99" s="67">
        <v>56</v>
      </c>
      <c r="D99" s="67">
        <v>25</v>
      </c>
      <c r="E99" s="30">
        <f t="shared" si="49"/>
        <v>69.1358024691358</v>
      </c>
      <c r="F99" s="30">
        <f t="shared" si="50"/>
        <v>30.864197530864196</v>
      </c>
      <c r="G99" s="35">
        <f t="shared" si="51"/>
        <v>1</v>
      </c>
      <c r="H99" s="86">
        <v>1</v>
      </c>
      <c r="I99" s="68" t="s">
        <v>28</v>
      </c>
      <c r="J99" s="37">
        <f t="shared" si="48"/>
        <v>100</v>
      </c>
      <c r="K99" s="87" t="s">
        <v>28</v>
      </c>
      <c r="L99" s="74" t="s">
        <v>121</v>
      </c>
      <c r="M99" s="29">
        <f t="shared" si="53"/>
        <v>100</v>
      </c>
      <c r="N99" s="29">
        <v>68</v>
      </c>
      <c r="O99" s="29">
        <v>32</v>
      </c>
      <c r="P99" s="30">
        <f t="shared" si="44"/>
        <v>68</v>
      </c>
      <c r="Q99" s="30">
        <f t="shared" si="45"/>
        <v>32</v>
      </c>
      <c r="R99" s="35">
        <v>1</v>
      </c>
      <c r="S99" s="57">
        <v>1</v>
      </c>
      <c r="T99" s="57" t="s">
        <v>24</v>
      </c>
      <c r="U99" s="37">
        <f t="shared" si="46"/>
        <v>100</v>
      </c>
      <c r="V99" s="57" t="s">
        <v>24</v>
      </c>
    </row>
    <row r="100" ht="30" customHeight="1">
      <c r="A100" s="1" t="s">
        <v>129</v>
      </c>
    </row>
    <row r="101" ht="30" customHeight="1">
      <c r="A101" s="2" t="s">
        <v>11</v>
      </c>
    </row>
    <row r="102" ht="30" customHeight="1">
      <c r="A102" s="2"/>
    </row>
    <row r="103" ht="30" customHeight="1">
      <c r="A103" s="2"/>
    </row>
    <row r="104" spans="1:22" ht="23.25" customHeight="1">
      <c r="A104" s="142" t="s">
        <v>169</v>
      </c>
      <c r="B104" s="142"/>
      <c r="C104" s="142"/>
      <c r="D104" s="142"/>
      <c r="E104" s="142"/>
      <c r="F104" s="142"/>
      <c r="G104" s="142"/>
      <c r="H104" s="142"/>
      <c r="I104" s="142"/>
      <c r="J104" s="142"/>
      <c r="K104" s="142"/>
      <c r="L104" s="142"/>
      <c r="M104" s="142"/>
      <c r="N104" s="142"/>
      <c r="O104" s="142"/>
      <c r="P104" s="142"/>
      <c r="Q104" s="142"/>
      <c r="R104" s="142"/>
      <c r="S104" s="142"/>
      <c r="T104" s="142"/>
      <c r="U104" s="142"/>
      <c r="V104" s="142"/>
    </row>
    <row r="105" spans="1:33" ht="26.25" customHeight="1">
      <c r="A105" s="143" t="s">
        <v>12</v>
      </c>
      <c r="B105" s="146" t="s">
        <v>13</v>
      </c>
      <c r="C105" s="147"/>
      <c r="D105" s="147"/>
      <c r="E105" s="147"/>
      <c r="F105" s="148"/>
      <c r="G105" s="130" t="s">
        <v>14</v>
      </c>
      <c r="H105" s="142"/>
      <c r="I105" s="142"/>
      <c r="J105" s="142"/>
      <c r="K105" s="142"/>
      <c r="L105" s="149" t="s">
        <v>12</v>
      </c>
      <c r="M105" s="146" t="s">
        <v>13</v>
      </c>
      <c r="N105" s="147"/>
      <c r="O105" s="147"/>
      <c r="P105" s="147"/>
      <c r="Q105" s="148"/>
      <c r="R105" s="133" t="s">
        <v>14</v>
      </c>
      <c r="S105" s="134"/>
      <c r="T105" s="134"/>
      <c r="U105" s="134"/>
      <c r="V105" s="134"/>
      <c r="W105" s="159"/>
      <c r="X105" s="157"/>
      <c r="Y105" s="158"/>
      <c r="Z105" s="158"/>
      <c r="AA105" s="158"/>
      <c r="AB105" s="158"/>
      <c r="AC105" s="156"/>
      <c r="AD105" s="156"/>
      <c r="AE105" s="156"/>
      <c r="AF105" s="156"/>
      <c r="AG105" s="156"/>
    </row>
    <row r="106" spans="1:33" ht="25.5" customHeight="1">
      <c r="A106" s="144"/>
      <c r="B106" s="135" t="s">
        <v>18</v>
      </c>
      <c r="C106" s="5"/>
      <c r="D106" s="3"/>
      <c r="E106" s="137" t="s">
        <v>5</v>
      </c>
      <c r="F106" s="138"/>
      <c r="G106" s="139" t="s">
        <v>2</v>
      </c>
      <c r="H106" s="21"/>
      <c r="I106" s="22"/>
      <c r="J106" s="133" t="s">
        <v>0</v>
      </c>
      <c r="K106" s="134"/>
      <c r="L106" s="149"/>
      <c r="M106" s="135" t="s">
        <v>18</v>
      </c>
      <c r="N106" s="5"/>
      <c r="O106" s="3"/>
      <c r="P106" s="137" t="s">
        <v>5</v>
      </c>
      <c r="Q106" s="138"/>
      <c r="R106" s="139" t="s">
        <v>2</v>
      </c>
      <c r="S106" s="21"/>
      <c r="T106" s="22"/>
      <c r="U106" s="133" t="s">
        <v>0</v>
      </c>
      <c r="V106" s="134"/>
      <c r="W106" s="159"/>
      <c r="X106" s="157"/>
      <c r="Y106" s="97"/>
      <c r="Z106" s="97"/>
      <c r="AA106" s="157"/>
      <c r="AB106" s="158"/>
      <c r="AC106" s="155"/>
      <c r="AD106" s="98"/>
      <c r="AE106" s="98"/>
      <c r="AF106" s="156"/>
      <c r="AG106" s="156"/>
    </row>
    <row r="107" spans="1:33" ht="16.5">
      <c r="A107" s="144"/>
      <c r="B107" s="136"/>
      <c r="C107" s="124" t="s">
        <v>3</v>
      </c>
      <c r="D107" s="124" t="s">
        <v>4</v>
      </c>
      <c r="E107" s="124" t="s">
        <v>1</v>
      </c>
      <c r="F107" s="124" t="s">
        <v>4</v>
      </c>
      <c r="G107" s="140"/>
      <c r="H107" s="126" t="s">
        <v>8</v>
      </c>
      <c r="I107" s="126" t="s">
        <v>9</v>
      </c>
      <c r="J107" s="127" t="s">
        <v>1</v>
      </c>
      <c r="K107" s="129" t="s">
        <v>9</v>
      </c>
      <c r="L107" s="149"/>
      <c r="M107" s="136"/>
      <c r="N107" s="124" t="s">
        <v>3</v>
      </c>
      <c r="O107" s="124" t="s">
        <v>4</v>
      </c>
      <c r="P107" s="124" t="s">
        <v>1</v>
      </c>
      <c r="Q107" s="124" t="s">
        <v>4</v>
      </c>
      <c r="R107" s="140"/>
      <c r="S107" s="126" t="s">
        <v>8</v>
      </c>
      <c r="T107" s="126" t="s">
        <v>9</v>
      </c>
      <c r="U107" s="127" t="s">
        <v>1</v>
      </c>
      <c r="V107" s="129" t="s">
        <v>9</v>
      </c>
      <c r="W107" s="159"/>
      <c r="X107" s="158"/>
      <c r="Y107" s="157"/>
      <c r="Z107" s="157"/>
      <c r="AA107" s="157"/>
      <c r="AB107" s="157"/>
      <c r="AC107" s="155"/>
      <c r="AD107" s="156"/>
      <c r="AE107" s="156"/>
      <c r="AF107" s="156"/>
      <c r="AG107" s="156"/>
    </row>
    <row r="108" spans="1:33" ht="16.5">
      <c r="A108" s="145"/>
      <c r="B108" s="136"/>
      <c r="C108" s="125"/>
      <c r="D108" s="125"/>
      <c r="E108" s="125"/>
      <c r="F108" s="125"/>
      <c r="G108" s="140"/>
      <c r="H108" s="127"/>
      <c r="I108" s="127"/>
      <c r="J108" s="131"/>
      <c r="K108" s="132"/>
      <c r="L108" s="149"/>
      <c r="M108" s="136"/>
      <c r="N108" s="125"/>
      <c r="O108" s="125"/>
      <c r="P108" s="125"/>
      <c r="Q108" s="125"/>
      <c r="R108" s="141"/>
      <c r="S108" s="126"/>
      <c r="T108" s="126"/>
      <c r="U108" s="128"/>
      <c r="V108" s="130"/>
      <c r="W108" s="159"/>
      <c r="X108" s="158"/>
      <c r="Y108" s="158"/>
      <c r="Z108" s="158"/>
      <c r="AA108" s="158"/>
      <c r="AB108" s="158"/>
      <c r="AC108" s="155"/>
      <c r="AD108" s="156"/>
      <c r="AE108" s="156"/>
      <c r="AF108" s="156"/>
      <c r="AG108" s="156"/>
    </row>
    <row r="109" spans="1:33" ht="31.5" customHeight="1">
      <c r="A109" s="5" t="s">
        <v>19</v>
      </c>
      <c r="B109" s="100">
        <f>SUM(B110:B131)+SUM(M109:M131)+SUM(X109:X131)</f>
        <v>3150</v>
      </c>
      <c r="C109" s="100">
        <f>SUM(C110:C131)+SUM(N109:N131)+SUM(Y109:Y131)</f>
        <v>2152</v>
      </c>
      <c r="D109" s="100">
        <f>SUM(D110:D131)+SUM(O109:O131)+SUM(Z109:Z131)</f>
        <v>998</v>
      </c>
      <c r="E109" s="106">
        <f>C109/B109*100</f>
        <v>68.31746031746032</v>
      </c>
      <c r="F109" s="106">
        <f>D109/B109*100</f>
        <v>31.682539682539684</v>
      </c>
      <c r="G109" s="100">
        <f>SUM(G110:G131)+SUM(R109:R131)+SUM(AC109:AC131)</f>
        <v>104</v>
      </c>
      <c r="H109" s="100">
        <f>SUM(H110:H131)+SUM(S109:S131)+SUM(AD109:AD131)</f>
        <v>89</v>
      </c>
      <c r="I109" s="100">
        <f>SUM(I110:I131)+SUM(T109:T131)+SUM(AE109:AE131)</f>
        <v>15</v>
      </c>
      <c r="J109" s="114">
        <f>H109/G109*100</f>
        <v>85.57692307692307</v>
      </c>
      <c r="K109" s="114">
        <f>I109/G109*100</f>
        <v>14.423076923076922</v>
      </c>
      <c r="L109" s="89" t="s">
        <v>188</v>
      </c>
      <c r="M109" s="100">
        <f>SUM(N109:O109)</f>
        <v>13</v>
      </c>
      <c r="N109" s="118">
        <v>7</v>
      </c>
      <c r="O109" s="118">
        <v>6</v>
      </c>
      <c r="P109" s="106">
        <f aca="true" t="shared" si="54" ref="P109:P126">N109/M109*100</f>
        <v>53.84615384615385</v>
      </c>
      <c r="Q109" s="106">
        <f aca="true" t="shared" si="55" ref="Q109:Q126">O109/M109*100</f>
        <v>46.15384615384615</v>
      </c>
      <c r="R109" s="100">
        <f>SUM(S109:T109)</f>
        <v>3</v>
      </c>
      <c r="S109" s="121">
        <v>0</v>
      </c>
      <c r="T109" s="121">
        <v>3</v>
      </c>
      <c r="U109" s="114">
        <f>S109/R109*100</f>
        <v>0</v>
      </c>
      <c r="V109" s="114">
        <f>T109/R109*100</f>
        <v>100</v>
      </c>
      <c r="W109" s="51"/>
      <c r="X109" s="7"/>
      <c r="Y109" s="91"/>
      <c r="Z109" s="91"/>
      <c r="AA109" s="96"/>
      <c r="AB109" s="96"/>
      <c r="AC109" s="36"/>
      <c r="AD109" s="94"/>
      <c r="AE109" s="95"/>
      <c r="AF109" s="38"/>
      <c r="AG109" s="38"/>
    </row>
    <row r="110" spans="1:33" ht="31.5" customHeight="1">
      <c r="A110" s="53" t="s">
        <v>195</v>
      </c>
      <c r="B110" s="101">
        <f>SUM(C110:D110)</f>
        <v>24</v>
      </c>
      <c r="C110" s="101">
        <v>10</v>
      </c>
      <c r="D110" s="101">
        <v>14</v>
      </c>
      <c r="E110" s="107">
        <f>C110/B110*100</f>
        <v>41.66666666666667</v>
      </c>
      <c r="F110" s="107">
        <f>D110/B110*100</f>
        <v>58.333333333333336</v>
      </c>
      <c r="G110" s="101">
        <f aca="true" t="shared" si="56" ref="G110:G123">SUM(H110:I110)</f>
        <v>1</v>
      </c>
      <c r="H110" s="109">
        <v>0</v>
      </c>
      <c r="I110" s="109">
        <v>1</v>
      </c>
      <c r="J110" s="115">
        <f aca="true" t="shared" si="57" ref="J110:J121">H110/G110*100</f>
        <v>0</v>
      </c>
      <c r="K110" s="115">
        <f aca="true" t="shared" si="58" ref="K110:K121">I110/G110*100</f>
        <v>100</v>
      </c>
      <c r="L110" s="90" t="s">
        <v>196</v>
      </c>
      <c r="M110" s="101">
        <f aca="true" t="shared" si="59" ref="M110:M126">SUM(N110:O110)</f>
        <v>17</v>
      </c>
      <c r="N110" s="119">
        <v>12</v>
      </c>
      <c r="O110" s="119">
        <v>5</v>
      </c>
      <c r="P110" s="107">
        <f t="shared" si="54"/>
        <v>70.58823529411765</v>
      </c>
      <c r="Q110" s="107">
        <f t="shared" si="55"/>
        <v>29.411764705882355</v>
      </c>
      <c r="R110" s="101">
        <f aca="true" t="shared" si="60" ref="R110:R126">SUM(S110:T110)</f>
        <v>3</v>
      </c>
      <c r="S110" s="122">
        <v>0</v>
      </c>
      <c r="T110" s="123">
        <v>3</v>
      </c>
      <c r="U110" s="115">
        <f aca="true" t="shared" si="61" ref="U110:U119">S110/R110*100</f>
        <v>0</v>
      </c>
      <c r="V110" s="115">
        <f aca="true" t="shared" si="62" ref="V110:V119">T110/R110*100</f>
        <v>100</v>
      </c>
      <c r="W110" s="99"/>
      <c r="X110" s="7"/>
      <c r="Y110" s="91"/>
      <c r="Z110" s="91"/>
      <c r="AA110" s="8"/>
      <c r="AB110" s="8"/>
      <c r="AC110" s="36"/>
      <c r="AD110" s="93"/>
      <c r="AE110" s="94"/>
      <c r="AF110" s="38"/>
      <c r="AG110" s="38"/>
    </row>
    <row r="111" spans="1:33" ht="66.75" customHeight="1">
      <c r="A111" s="70" t="s">
        <v>177</v>
      </c>
      <c r="B111" s="101">
        <f aca="true" t="shared" si="63" ref="B111:B131">SUM(C111:D111)</f>
        <v>39</v>
      </c>
      <c r="C111" s="101">
        <v>21</v>
      </c>
      <c r="D111" s="101">
        <v>18</v>
      </c>
      <c r="E111" s="107">
        <f aca="true" t="shared" si="64" ref="E111:E128">C111/B111*100</f>
        <v>53.84615384615385</v>
      </c>
      <c r="F111" s="107">
        <f aca="true" t="shared" si="65" ref="F111:F128">D111/B111*100</f>
        <v>46.15384615384615</v>
      </c>
      <c r="G111" s="101">
        <f t="shared" si="56"/>
        <v>4</v>
      </c>
      <c r="H111" s="110">
        <v>4</v>
      </c>
      <c r="I111" s="109">
        <v>0</v>
      </c>
      <c r="J111" s="115">
        <f t="shared" si="57"/>
        <v>100</v>
      </c>
      <c r="K111" s="115">
        <f t="shared" si="58"/>
        <v>0</v>
      </c>
      <c r="L111" s="73" t="s">
        <v>197</v>
      </c>
      <c r="M111" s="101">
        <f t="shared" si="59"/>
        <v>52</v>
      </c>
      <c r="N111" s="119">
        <v>35</v>
      </c>
      <c r="O111" s="119">
        <v>17</v>
      </c>
      <c r="P111" s="107">
        <f t="shared" si="54"/>
        <v>67.3076923076923</v>
      </c>
      <c r="Q111" s="107">
        <f t="shared" si="55"/>
        <v>32.69230769230769</v>
      </c>
      <c r="R111" s="101">
        <f t="shared" si="60"/>
        <v>2</v>
      </c>
      <c r="S111" s="123">
        <v>2</v>
      </c>
      <c r="T111" s="123">
        <v>0</v>
      </c>
      <c r="U111" s="115">
        <f t="shared" si="61"/>
        <v>100</v>
      </c>
      <c r="V111" s="115">
        <f t="shared" si="62"/>
        <v>0</v>
      </c>
      <c r="W111" s="51"/>
      <c r="X111" s="7"/>
      <c r="Y111" s="91"/>
      <c r="Z111" s="91"/>
      <c r="AA111" s="8"/>
      <c r="AB111" s="8"/>
      <c r="AC111" s="36"/>
      <c r="AD111" s="94"/>
      <c r="AE111" s="95"/>
      <c r="AF111" s="38"/>
      <c r="AG111" s="38"/>
    </row>
    <row r="112" spans="1:33" ht="31.5" customHeight="1">
      <c r="A112" s="53" t="s">
        <v>126</v>
      </c>
      <c r="B112" s="101">
        <f t="shared" si="63"/>
        <v>45</v>
      </c>
      <c r="C112" s="101">
        <v>33</v>
      </c>
      <c r="D112" s="101">
        <v>12</v>
      </c>
      <c r="E112" s="107">
        <f t="shared" si="64"/>
        <v>73.33333333333333</v>
      </c>
      <c r="F112" s="107">
        <f t="shared" si="65"/>
        <v>26.666666666666668</v>
      </c>
      <c r="G112" s="101">
        <f t="shared" si="56"/>
        <v>16</v>
      </c>
      <c r="H112" s="109">
        <v>15</v>
      </c>
      <c r="I112" s="109">
        <v>1</v>
      </c>
      <c r="J112" s="115">
        <f t="shared" si="57"/>
        <v>93.75</v>
      </c>
      <c r="K112" s="115">
        <f t="shared" si="58"/>
        <v>6.25</v>
      </c>
      <c r="L112" s="73" t="s">
        <v>198</v>
      </c>
      <c r="M112" s="101">
        <f t="shared" si="59"/>
        <v>84</v>
      </c>
      <c r="N112" s="119">
        <v>60</v>
      </c>
      <c r="O112" s="119">
        <v>24</v>
      </c>
      <c r="P112" s="107">
        <f t="shared" si="54"/>
        <v>71.42857142857143</v>
      </c>
      <c r="Q112" s="107">
        <f t="shared" si="55"/>
        <v>28.57142857142857</v>
      </c>
      <c r="R112" s="101">
        <f t="shared" si="60"/>
        <v>4</v>
      </c>
      <c r="S112" s="123">
        <v>3</v>
      </c>
      <c r="T112" s="123">
        <v>1</v>
      </c>
      <c r="U112" s="115">
        <f t="shared" si="61"/>
        <v>75</v>
      </c>
      <c r="V112" s="115">
        <f t="shared" si="62"/>
        <v>25</v>
      </c>
      <c r="W112" s="51"/>
      <c r="X112" s="7"/>
      <c r="Y112" s="91"/>
      <c r="Z112" s="91"/>
      <c r="AA112" s="8"/>
      <c r="AB112" s="8"/>
      <c r="AC112" s="36"/>
      <c r="AD112" s="94"/>
      <c r="AE112" s="95"/>
      <c r="AF112" s="38"/>
      <c r="AG112" s="38"/>
    </row>
    <row r="113" spans="1:33" ht="31.5" customHeight="1">
      <c r="A113" s="70" t="s">
        <v>41</v>
      </c>
      <c r="B113" s="101">
        <f t="shared" si="63"/>
        <v>57</v>
      </c>
      <c r="C113" s="101">
        <v>38</v>
      </c>
      <c r="D113" s="101">
        <v>19</v>
      </c>
      <c r="E113" s="107">
        <f t="shared" si="64"/>
        <v>66.66666666666666</v>
      </c>
      <c r="F113" s="107">
        <f t="shared" si="65"/>
        <v>33.33333333333333</v>
      </c>
      <c r="G113" s="101">
        <f t="shared" si="56"/>
        <v>9</v>
      </c>
      <c r="H113" s="110">
        <v>9</v>
      </c>
      <c r="I113" s="109">
        <v>0</v>
      </c>
      <c r="J113" s="115">
        <f t="shared" si="57"/>
        <v>100</v>
      </c>
      <c r="K113" s="115">
        <f t="shared" si="58"/>
        <v>0</v>
      </c>
      <c r="L113" s="73" t="s">
        <v>199</v>
      </c>
      <c r="M113" s="101">
        <f t="shared" si="59"/>
        <v>62</v>
      </c>
      <c r="N113" s="119">
        <v>28</v>
      </c>
      <c r="O113" s="119">
        <v>34</v>
      </c>
      <c r="P113" s="107">
        <f t="shared" si="54"/>
        <v>45.16129032258064</v>
      </c>
      <c r="Q113" s="107">
        <f t="shared" si="55"/>
        <v>54.83870967741935</v>
      </c>
      <c r="R113" s="101">
        <f t="shared" si="60"/>
        <v>4</v>
      </c>
      <c r="S113" s="123">
        <v>3</v>
      </c>
      <c r="T113" s="123">
        <v>1</v>
      </c>
      <c r="U113" s="115">
        <f t="shared" si="61"/>
        <v>75</v>
      </c>
      <c r="V113" s="115">
        <f t="shared" si="62"/>
        <v>25</v>
      </c>
      <c r="W113" s="51"/>
      <c r="X113" s="7"/>
      <c r="Y113" s="91"/>
      <c r="Z113" s="91"/>
      <c r="AA113" s="8"/>
      <c r="AB113" s="8"/>
      <c r="AC113" s="36"/>
      <c r="AD113" s="94"/>
      <c r="AE113" s="95"/>
      <c r="AF113" s="38"/>
      <c r="AG113" s="38"/>
    </row>
    <row r="114" spans="1:33" ht="48" customHeight="1">
      <c r="A114" s="51" t="s">
        <v>170</v>
      </c>
      <c r="B114" s="101">
        <f t="shared" si="63"/>
        <v>100</v>
      </c>
      <c r="C114" s="102">
        <v>70</v>
      </c>
      <c r="D114" s="102">
        <v>30</v>
      </c>
      <c r="E114" s="107">
        <f t="shared" si="64"/>
        <v>70</v>
      </c>
      <c r="F114" s="107">
        <f t="shared" si="65"/>
        <v>30</v>
      </c>
      <c r="G114" s="101">
        <f t="shared" si="56"/>
        <v>10</v>
      </c>
      <c r="H114" s="103">
        <v>8</v>
      </c>
      <c r="I114" s="103">
        <v>2</v>
      </c>
      <c r="J114" s="115">
        <f t="shared" si="57"/>
        <v>80</v>
      </c>
      <c r="K114" s="115">
        <f t="shared" si="58"/>
        <v>20</v>
      </c>
      <c r="L114" s="73" t="s">
        <v>200</v>
      </c>
      <c r="M114" s="101">
        <f t="shared" si="59"/>
        <v>65</v>
      </c>
      <c r="N114" s="119">
        <v>52</v>
      </c>
      <c r="O114" s="119">
        <v>13</v>
      </c>
      <c r="P114" s="107">
        <f t="shared" si="54"/>
        <v>80</v>
      </c>
      <c r="Q114" s="107">
        <f t="shared" si="55"/>
        <v>20</v>
      </c>
      <c r="R114" s="101">
        <f t="shared" si="60"/>
        <v>3</v>
      </c>
      <c r="S114" s="123">
        <v>2</v>
      </c>
      <c r="T114" s="123">
        <v>1</v>
      </c>
      <c r="U114" s="115">
        <f t="shared" si="61"/>
        <v>66.66666666666666</v>
      </c>
      <c r="V114" s="115">
        <f t="shared" si="62"/>
        <v>33.33333333333333</v>
      </c>
      <c r="W114" s="51"/>
      <c r="X114" s="7"/>
      <c r="Y114" s="91"/>
      <c r="Z114" s="91"/>
      <c r="AA114" s="8"/>
      <c r="AB114" s="8"/>
      <c r="AC114" s="36"/>
      <c r="AD114" s="94"/>
      <c r="AE114" s="95"/>
      <c r="AF114" s="38"/>
      <c r="AG114" s="38"/>
    </row>
    <row r="115" spans="1:33" ht="31.5" customHeight="1">
      <c r="A115" s="51" t="s">
        <v>171</v>
      </c>
      <c r="B115" s="101">
        <f t="shared" si="63"/>
        <v>436</v>
      </c>
      <c r="C115" s="102">
        <v>388</v>
      </c>
      <c r="D115" s="102">
        <v>48</v>
      </c>
      <c r="E115" s="107">
        <f t="shared" si="64"/>
        <v>88.9908256880734</v>
      </c>
      <c r="F115" s="107">
        <f t="shared" si="65"/>
        <v>11.009174311926607</v>
      </c>
      <c r="G115" s="101">
        <f t="shared" si="56"/>
        <v>9</v>
      </c>
      <c r="H115" s="102">
        <v>9</v>
      </c>
      <c r="I115" s="103">
        <v>0</v>
      </c>
      <c r="J115" s="115">
        <f t="shared" si="57"/>
        <v>100</v>
      </c>
      <c r="K115" s="115">
        <f t="shared" si="58"/>
        <v>0</v>
      </c>
      <c r="L115" s="71" t="s">
        <v>201</v>
      </c>
      <c r="M115" s="101">
        <f t="shared" si="59"/>
        <v>193</v>
      </c>
      <c r="N115" s="120">
        <v>99</v>
      </c>
      <c r="O115" s="120">
        <v>94</v>
      </c>
      <c r="P115" s="107">
        <f t="shared" si="54"/>
        <v>51.29533678756477</v>
      </c>
      <c r="Q115" s="107">
        <f t="shared" si="55"/>
        <v>48.704663212435236</v>
      </c>
      <c r="R115" s="101">
        <f t="shared" si="60"/>
        <v>4</v>
      </c>
      <c r="S115" s="120">
        <v>4</v>
      </c>
      <c r="T115" s="120">
        <v>0</v>
      </c>
      <c r="U115" s="115">
        <f t="shared" si="61"/>
        <v>100</v>
      </c>
      <c r="V115" s="115">
        <f t="shared" si="62"/>
        <v>0</v>
      </c>
      <c r="W115" s="53"/>
      <c r="X115" s="7"/>
      <c r="Y115" s="92"/>
      <c r="Z115" s="92"/>
      <c r="AA115" s="8"/>
      <c r="AB115" s="8"/>
      <c r="AC115" s="36"/>
      <c r="AD115" s="92"/>
      <c r="AE115" s="92"/>
      <c r="AF115" s="38"/>
      <c r="AG115" s="38"/>
    </row>
    <row r="116" spans="1:33" ht="43.5" customHeight="1">
      <c r="A116" s="51" t="s">
        <v>172</v>
      </c>
      <c r="B116" s="101">
        <f t="shared" si="63"/>
        <v>180</v>
      </c>
      <c r="C116" s="103">
        <v>168</v>
      </c>
      <c r="D116" s="103">
        <v>12</v>
      </c>
      <c r="E116" s="107">
        <f t="shared" si="64"/>
        <v>93.33333333333333</v>
      </c>
      <c r="F116" s="107">
        <f t="shared" si="65"/>
        <v>6.666666666666667</v>
      </c>
      <c r="G116" s="101">
        <f t="shared" si="56"/>
        <v>8</v>
      </c>
      <c r="H116" s="102">
        <v>8</v>
      </c>
      <c r="I116" s="109">
        <v>0</v>
      </c>
      <c r="J116" s="115">
        <f t="shared" si="57"/>
        <v>100</v>
      </c>
      <c r="K116" s="115">
        <f t="shared" si="58"/>
        <v>0</v>
      </c>
      <c r="L116" s="71" t="s">
        <v>202</v>
      </c>
      <c r="M116" s="101">
        <f t="shared" si="59"/>
        <v>15</v>
      </c>
      <c r="N116" s="103">
        <v>14</v>
      </c>
      <c r="O116" s="103">
        <v>1</v>
      </c>
      <c r="P116" s="107">
        <f t="shared" si="54"/>
        <v>93.33333333333333</v>
      </c>
      <c r="Q116" s="107">
        <f t="shared" si="55"/>
        <v>6.666666666666667</v>
      </c>
      <c r="R116" s="101">
        <f t="shared" si="60"/>
        <v>4</v>
      </c>
      <c r="S116" s="109">
        <v>4</v>
      </c>
      <c r="T116" s="109">
        <v>0</v>
      </c>
      <c r="U116" s="115">
        <f t="shared" si="61"/>
        <v>100</v>
      </c>
      <c r="V116" s="115">
        <f t="shared" si="62"/>
        <v>0</v>
      </c>
      <c r="W116" s="53"/>
      <c r="X116" s="7"/>
      <c r="Y116" s="52"/>
      <c r="Z116" s="52"/>
      <c r="AA116" s="8"/>
      <c r="AB116" s="8"/>
      <c r="AC116" s="36"/>
      <c r="AD116" s="25"/>
      <c r="AE116" s="25"/>
      <c r="AF116" s="38"/>
      <c r="AG116" s="38"/>
    </row>
    <row r="117" spans="1:33" ht="31.5" customHeight="1">
      <c r="A117" s="51" t="s">
        <v>173</v>
      </c>
      <c r="B117" s="101">
        <f t="shared" si="63"/>
        <v>110</v>
      </c>
      <c r="C117" s="103">
        <v>75</v>
      </c>
      <c r="D117" s="103">
        <v>35</v>
      </c>
      <c r="E117" s="107">
        <f t="shared" si="64"/>
        <v>68.18181818181817</v>
      </c>
      <c r="F117" s="107">
        <f t="shared" si="65"/>
        <v>31.818181818181817</v>
      </c>
      <c r="G117" s="101">
        <f t="shared" si="56"/>
        <v>1</v>
      </c>
      <c r="H117" s="103">
        <v>1</v>
      </c>
      <c r="I117" s="109">
        <v>0</v>
      </c>
      <c r="J117" s="115">
        <f t="shared" si="57"/>
        <v>100</v>
      </c>
      <c r="K117" s="115">
        <f t="shared" si="58"/>
        <v>0</v>
      </c>
      <c r="L117" s="71" t="s">
        <v>203</v>
      </c>
      <c r="M117" s="101">
        <f t="shared" si="59"/>
        <v>144</v>
      </c>
      <c r="N117" s="103">
        <v>83</v>
      </c>
      <c r="O117" s="103">
        <v>61</v>
      </c>
      <c r="P117" s="107">
        <f t="shared" si="54"/>
        <v>57.638888888888886</v>
      </c>
      <c r="Q117" s="107">
        <f t="shared" si="55"/>
        <v>42.36111111111111</v>
      </c>
      <c r="R117" s="101">
        <f t="shared" si="60"/>
        <v>0</v>
      </c>
      <c r="S117" s="109">
        <v>0</v>
      </c>
      <c r="T117" s="109">
        <v>0</v>
      </c>
      <c r="U117" s="115">
        <v>0</v>
      </c>
      <c r="V117" s="115">
        <v>0</v>
      </c>
      <c r="W117" s="53"/>
      <c r="X117" s="7"/>
      <c r="Y117" s="52"/>
      <c r="Z117" s="52"/>
      <c r="AA117" s="8"/>
      <c r="AB117" s="8"/>
      <c r="AC117" s="25"/>
      <c r="AD117" s="25"/>
      <c r="AE117" s="25"/>
      <c r="AF117" s="25"/>
      <c r="AG117" s="25"/>
    </row>
    <row r="118" spans="1:33" ht="31.5" customHeight="1">
      <c r="A118" s="51" t="s">
        <v>174</v>
      </c>
      <c r="B118" s="101">
        <f t="shared" si="63"/>
        <v>54</v>
      </c>
      <c r="C118" s="103">
        <v>40</v>
      </c>
      <c r="D118" s="103">
        <v>14</v>
      </c>
      <c r="E118" s="107">
        <f t="shared" si="64"/>
        <v>74.07407407407408</v>
      </c>
      <c r="F118" s="107">
        <f t="shared" si="65"/>
        <v>25.925925925925924</v>
      </c>
      <c r="G118" s="101">
        <f t="shared" si="56"/>
        <v>1</v>
      </c>
      <c r="H118" s="103">
        <v>1</v>
      </c>
      <c r="I118" s="103">
        <v>0</v>
      </c>
      <c r="J118" s="115">
        <f t="shared" si="57"/>
        <v>100</v>
      </c>
      <c r="K118" s="115">
        <f t="shared" si="58"/>
        <v>0</v>
      </c>
      <c r="L118" s="77" t="s">
        <v>204</v>
      </c>
      <c r="M118" s="101">
        <f t="shared" si="59"/>
        <v>141</v>
      </c>
      <c r="N118" s="103">
        <v>83</v>
      </c>
      <c r="O118" s="103">
        <v>58</v>
      </c>
      <c r="P118" s="107">
        <f t="shared" si="54"/>
        <v>58.86524822695035</v>
      </c>
      <c r="Q118" s="107">
        <f t="shared" si="55"/>
        <v>41.13475177304964</v>
      </c>
      <c r="R118" s="101">
        <f t="shared" si="60"/>
        <v>1</v>
      </c>
      <c r="S118" s="103">
        <v>1</v>
      </c>
      <c r="T118" s="109">
        <v>0</v>
      </c>
      <c r="U118" s="115">
        <f t="shared" si="61"/>
        <v>100</v>
      </c>
      <c r="V118" s="115">
        <f t="shared" si="62"/>
        <v>0</v>
      </c>
      <c r="W118" s="70"/>
      <c r="X118" s="7"/>
      <c r="Y118" s="52"/>
      <c r="Z118" s="52"/>
      <c r="AA118" s="8"/>
      <c r="AB118" s="8"/>
      <c r="AC118" s="36"/>
      <c r="AD118" s="52"/>
      <c r="AE118" s="25"/>
      <c r="AF118" s="38"/>
      <c r="AG118" s="38"/>
    </row>
    <row r="119" spans="1:33" ht="31.5" customHeight="1">
      <c r="A119" s="53" t="s">
        <v>175</v>
      </c>
      <c r="B119" s="101">
        <f t="shared" si="63"/>
        <v>77</v>
      </c>
      <c r="C119" s="103">
        <v>60</v>
      </c>
      <c r="D119" s="103">
        <v>17</v>
      </c>
      <c r="E119" s="107">
        <f t="shared" si="64"/>
        <v>77.92207792207793</v>
      </c>
      <c r="F119" s="107">
        <f t="shared" si="65"/>
        <v>22.07792207792208</v>
      </c>
      <c r="G119" s="101">
        <f t="shared" si="56"/>
        <v>1</v>
      </c>
      <c r="H119" s="109">
        <v>1</v>
      </c>
      <c r="I119" s="109">
        <v>0</v>
      </c>
      <c r="J119" s="115">
        <f t="shared" si="57"/>
        <v>100</v>
      </c>
      <c r="K119" s="115">
        <f t="shared" si="58"/>
        <v>0</v>
      </c>
      <c r="L119" s="73" t="s">
        <v>138</v>
      </c>
      <c r="M119" s="101">
        <f>SUM(N119:O119)</f>
        <v>121</v>
      </c>
      <c r="N119" s="103">
        <v>77</v>
      </c>
      <c r="O119" s="103">
        <v>44</v>
      </c>
      <c r="P119" s="107">
        <f t="shared" si="54"/>
        <v>63.63636363636363</v>
      </c>
      <c r="Q119" s="107">
        <f t="shared" si="55"/>
        <v>36.36363636363637</v>
      </c>
      <c r="R119" s="101">
        <f t="shared" si="60"/>
        <v>1</v>
      </c>
      <c r="S119" s="103">
        <v>1</v>
      </c>
      <c r="T119" s="109">
        <v>0</v>
      </c>
      <c r="U119" s="115">
        <f t="shared" si="61"/>
        <v>100</v>
      </c>
      <c r="V119" s="115">
        <f t="shared" si="62"/>
        <v>0</v>
      </c>
      <c r="W119" s="51"/>
      <c r="X119" s="7"/>
      <c r="Y119" s="52"/>
      <c r="Z119" s="52"/>
      <c r="AA119" s="8"/>
      <c r="AB119" s="8"/>
      <c r="AC119" s="36"/>
      <c r="AD119" s="52"/>
      <c r="AE119" s="25"/>
      <c r="AF119" s="38"/>
      <c r="AG119" s="38"/>
    </row>
    <row r="120" spans="1:33" ht="31.5" customHeight="1">
      <c r="A120" s="53" t="s">
        <v>176</v>
      </c>
      <c r="B120" s="101">
        <f t="shared" si="63"/>
        <v>42</v>
      </c>
      <c r="C120" s="103">
        <v>30</v>
      </c>
      <c r="D120" s="103">
        <v>12</v>
      </c>
      <c r="E120" s="107">
        <f t="shared" si="64"/>
        <v>71.42857142857143</v>
      </c>
      <c r="F120" s="107">
        <f t="shared" si="65"/>
        <v>28.57142857142857</v>
      </c>
      <c r="G120" s="101">
        <f t="shared" si="56"/>
        <v>1</v>
      </c>
      <c r="H120" s="109">
        <v>1</v>
      </c>
      <c r="I120" s="109">
        <v>0</v>
      </c>
      <c r="J120" s="115">
        <f t="shared" si="57"/>
        <v>100</v>
      </c>
      <c r="K120" s="115">
        <f t="shared" si="58"/>
        <v>0</v>
      </c>
      <c r="L120" s="73" t="s">
        <v>205</v>
      </c>
      <c r="M120" s="101">
        <f t="shared" si="59"/>
        <v>90</v>
      </c>
      <c r="N120" s="101">
        <v>54</v>
      </c>
      <c r="O120" s="101">
        <v>36</v>
      </c>
      <c r="P120" s="107">
        <f t="shared" si="54"/>
        <v>60</v>
      </c>
      <c r="Q120" s="107">
        <f t="shared" si="55"/>
        <v>40</v>
      </c>
      <c r="R120" s="101">
        <f t="shared" si="60"/>
        <v>0</v>
      </c>
      <c r="S120" s="109">
        <v>0</v>
      </c>
      <c r="T120" s="109">
        <v>0</v>
      </c>
      <c r="U120" s="115">
        <v>0</v>
      </c>
      <c r="V120" s="115">
        <v>0</v>
      </c>
      <c r="W120" s="51"/>
      <c r="X120" s="7"/>
      <c r="Y120" s="7"/>
      <c r="Z120" s="7"/>
      <c r="AA120" s="8"/>
      <c r="AB120" s="8"/>
      <c r="AC120" s="25"/>
      <c r="AD120" s="25"/>
      <c r="AE120" s="25"/>
      <c r="AF120" s="25"/>
      <c r="AG120" s="25"/>
    </row>
    <row r="121" spans="1:33" ht="31.5" customHeight="1">
      <c r="A121" s="53" t="s">
        <v>167</v>
      </c>
      <c r="B121" s="101">
        <f t="shared" si="63"/>
        <v>400</v>
      </c>
      <c r="C121" s="101">
        <v>332</v>
      </c>
      <c r="D121" s="101">
        <v>68</v>
      </c>
      <c r="E121" s="107">
        <f t="shared" si="64"/>
        <v>83</v>
      </c>
      <c r="F121" s="107">
        <f t="shared" si="65"/>
        <v>17</v>
      </c>
      <c r="G121" s="101">
        <f t="shared" si="56"/>
        <v>2</v>
      </c>
      <c r="H121" s="109">
        <v>2</v>
      </c>
      <c r="I121" s="109">
        <v>0</v>
      </c>
      <c r="J121" s="115">
        <f t="shared" si="57"/>
        <v>100</v>
      </c>
      <c r="K121" s="115">
        <f t="shared" si="58"/>
        <v>0</v>
      </c>
      <c r="L121" s="71" t="s">
        <v>194</v>
      </c>
      <c r="M121" s="101">
        <f t="shared" si="59"/>
        <v>13</v>
      </c>
      <c r="N121" s="101">
        <v>2</v>
      </c>
      <c r="O121" s="101">
        <v>11</v>
      </c>
      <c r="P121" s="107">
        <f t="shared" si="54"/>
        <v>15.384615384615385</v>
      </c>
      <c r="Q121" s="107">
        <f t="shared" si="55"/>
        <v>84.61538461538461</v>
      </c>
      <c r="R121" s="101">
        <f t="shared" si="60"/>
        <v>1</v>
      </c>
      <c r="S121" s="109">
        <v>1</v>
      </c>
      <c r="T121" s="109">
        <v>0</v>
      </c>
      <c r="U121" s="115">
        <f>S121/R121*100</f>
        <v>100</v>
      </c>
      <c r="V121" s="115">
        <f>T121/R121*100</f>
        <v>0</v>
      </c>
      <c r="W121" s="52"/>
      <c r="X121" s="7"/>
      <c r="Y121" s="7"/>
      <c r="Z121" s="7"/>
      <c r="AA121" s="8"/>
      <c r="AB121" s="8"/>
      <c r="AC121" s="36"/>
      <c r="AD121" s="26"/>
      <c r="AE121" s="25"/>
      <c r="AF121" s="38"/>
      <c r="AG121" s="38"/>
    </row>
    <row r="122" spans="1:33" ht="31.5" customHeight="1">
      <c r="A122" s="53" t="s">
        <v>185</v>
      </c>
      <c r="B122" s="101">
        <f t="shared" si="63"/>
        <v>14</v>
      </c>
      <c r="C122" s="103">
        <v>5</v>
      </c>
      <c r="D122" s="103">
        <v>9</v>
      </c>
      <c r="E122" s="107">
        <f t="shared" si="64"/>
        <v>35.714285714285715</v>
      </c>
      <c r="F122" s="107">
        <f t="shared" si="65"/>
        <v>64.28571428571429</v>
      </c>
      <c r="G122" s="101">
        <f t="shared" si="56"/>
        <v>0</v>
      </c>
      <c r="H122" s="109">
        <v>0</v>
      </c>
      <c r="I122" s="109">
        <v>0</v>
      </c>
      <c r="J122" s="115">
        <v>0</v>
      </c>
      <c r="K122" s="115">
        <v>0</v>
      </c>
      <c r="L122" s="77" t="s">
        <v>189</v>
      </c>
      <c r="M122" s="101">
        <f t="shared" si="59"/>
        <v>22</v>
      </c>
      <c r="N122" s="101">
        <v>12</v>
      </c>
      <c r="O122" s="101">
        <v>10</v>
      </c>
      <c r="P122" s="107">
        <f t="shared" si="54"/>
        <v>54.54545454545454</v>
      </c>
      <c r="Q122" s="107">
        <f t="shared" si="55"/>
        <v>45.45454545454545</v>
      </c>
      <c r="R122" s="101">
        <f t="shared" si="60"/>
        <v>1</v>
      </c>
      <c r="S122" s="110">
        <v>0</v>
      </c>
      <c r="T122" s="109">
        <v>1</v>
      </c>
      <c r="U122" s="115">
        <f>S122/R122*100</f>
        <v>0</v>
      </c>
      <c r="V122" s="115">
        <f>T122/R122*100</f>
        <v>100</v>
      </c>
      <c r="W122" s="53"/>
      <c r="X122" s="7"/>
      <c r="Y122" s="7"/>
      <c r="Z122" s="7"/>
      <c r="AA122" s="8"/>
      <c r="AB122" s="8"/>
      <c r="AC122" s="36"/>
      <c r="AD122" s="26"/>
      <c r="AE122" s="25"/>
      <c r="AF122" s="38"/>
      <c r="AG122" s="38"/>
    </row>
    <row r="123" spans="1:33" ht="31.5" customHeight="1">
      <c r="A123" s="51" t="s">
        <v>178</v>
      </c>
      <c r="B123" s="101">
        <f t="shared" si="63"/>
        <v>20</v>
      </c>
      <c r="C123" s="103">
        <v>11</v>
      </c>
      <c r="D123" s="103">
        <v>9</v>
      </c>
      <c r="E123" s="107">
        <f t="shared" si="64"/>
        <v>55.00000000000001</v>
      </c>
      <c r="F123" s="107">
        <f t="shared" si="65"/>
        <v>45</v>
      </c>
      <c r="G123" s="101">
        <f t="shared" si="56"/>
        <v>0</v>
      </c>
      <c r="H123" s="109">
        <v>0</v>
      </c>
      <c r="I123" s="109">
        <v>0</v>
      </c>
      <c r="J123" s="115">
        <v>0</v>
      </c>
      <c r="K123" s="115">
        <v>0</v>
      </c>
      <c r="L123" s="73" t="s">
        <v>190</v>
      </c>
      <c r="M123" s="101">
        <f t="shared" si="59"/>
        <v>34</v>
      </c>
      <c r="N123" s="102">
        <v>13</v>
      </c>
      <c r="O123" s="102">
        <v>21</v>
      </c>
      <c r="P123" s="107">
        <f t="shared" si="54"/>
        <v>38.23529411764706</v>
      </c>
      <c r="Q123" s="107">
        <f t="shared" si="55"/>
        <v>61.76470588235294</v>
      </c>
      <c r="R123" s="101">
        <f t="shared" si="60"/>
        <v>1</v>
      </c>
      <c r="S123" s="103">
        <v>0</v>
      </c>
      <c r="T123" s="103">
        <v>1</v>
      </c>
      <c r="U123" s="115">
        <f>S123/R123*100</f>
        <v>0</v>
      </c>
      <c r="V123" s="115">
        <f>T123/R123*100</f>
        <v>100</v>
      </c>
      <c r="W123" s="52"/>
      <c r="X123" s="7"/>
      <c r="Y123" s="7"/>
      <c r="Z123" s="7"/>
      <c r="AA123" s="8"/>
      <c r="AB123" s="8"/>
      <c r="AC123" s="36"/>
      <c r="AD123" s="26"/>
      <c r="AE123" s="25"/>
      <c r="AF123" s="38"/>
      <c r="AG123" s="38"/>
    </row>
    <row r="124" spans="1:33" ht="31.5" customHeight="1">
      <c r="A124" s="51" t="s">
        <v>179</v>
      </c>
      <c r="B124" s="101">
        <f t="shared" si="63"/>
        <v>19</v>
      </c>
      <c r="C124" s="103">
        <v>7</v>
      </c>
      <c r="D124" s="103">
        <v>12</v>
      </c>
      <c r="E124" s="107">
        <f t="shared" si="64"/>
        <v>36.84210526315789</v>
      </c>
      <c r="F124" s="107">
        <f t="shared" si="65"/>
        <v>63.1578947368421</v>
      </c>
      <c r="G124" s="101">
        <f>SUM(H124:I124)</f>
        <v>1</v>
      </c>
      <c r="H124" s="109">
        <v>1</v>
      </c>
      <c r="I124" s="103">
        <v>0</v>
      </c>
      <c r="J124" s="115">
        <f aca="true" t="shared" si="66" ref="J124:J131">H124/G124*100</f>
        <v>100</v>
      </c>
      <c r="K124" s="115">
        <f aca="true" t="shared" si="67" ref="K124:K131">I124/G124*100</f>
        <v>0</v>
      </c>
      <c r="L124" s="73" t="s">
        <v>191</v>
      </c>
      <c r="M124" s="101">
        <f t="shared" si="59"/>
        <v>49</v>
      </c>
      <c r="N124" s="102">
        <v>33</v>
      </c>
      <c r="O124" s="102">
        <v>16</v>
      </c>
      <c r="P124" s="107">
        <f t="shared" si="54"/>
        <v>67.3469387755102</v>
      </c>
      <c r="Q124" s="107">
        <f t="shared" si="55"/>
        <v>32.6530612244898</v>
      </c>
      <c r="R124" s="101">
        <f t="shared" si="60"/>
        <v>1</v>
      </c>
      <c r="S124" s="103">
        <v>1</v>
      </c>
      <c r="T124" s="103">
        <v>0</v>
      </c>
      <c r="U124" s="115">
        <f>S124/R124*100</f>
        <v>100</v>
      </c>
      <c r="V124" s="115">
        <f>T124/R124*100</f>
        <v>0</v>
      </c>
      <c r="W124" s="51"/>
      <c r="X124" s="7"/>
      <c r="Y124" s="7"/>
      <c r="Z124" s="7"/>
      <c r="AA124" s="8"/>
      <c r="AB124" s="8"/>
      <c r="AC124" s="36"/>
      <c r="AD124" s="26"/>
      <c r="AE124" s="25"/>
      <c r="AF124" s="38"/>
      <c r="AG124" s="38"/>
    </row>
    <row r="125" spans="1:33" ht="31.5" customHeight="1">
      <c r="A125" s="51" t="s">
        <v>180</v>
      </c>
      <c r="B125" s="101">
        <f t="shared" si="63"/>
        <v>51</v>
      </c>
      <c r="C125" s="103">
        <v>25</v>
      </c>
      <c r="D125" s="103">
        <v>26</v>
      </c>
      <c r="E125" s="107">
        <f t="shared" si="64"/>
        <v>49.01960784313725</v>
      </c>
      <c r="F125" s="107">
        <f t="shared" si="65"/>
        <v>50.98039215686274</v>
      </c>
      <c r="G125" s="101">
        <f>SUM(H125:I125)</f>
        <v>0</v>
      </c>
      <c r="H125" s="109">
        <v>0</v>
      </c>
      <c r="I125" s="109">
        <v>0</v>
      </c>
      <c r="J125" s="115">
        <v>0</v>
      </c>
      <c r="K125" s="115">
        <v>0</v>
      </c>
      <c r="L125" s="73" t="s">
        <v>192</v>
      </c>
      <c r="M125" s="101">
        <f t="shared" si="59"/>
        <v>21</v>
      </c>
      <c r="N125" s="103">
        <v>13</v>
      </c>
      <c r="O125" s="103">
        <v>8</v>
      </c>
      <c r="P125" s="107">
        <f t="shared" si="54"/>
        <v>61.904761904761905</v>
      </c>
      <c r="Q125" s="107">
        <f t="shared" si="55"/>
        <v>38.095238095238095</v>
      </c>
      <c r="R125" s="101">
        <f t="shared" si="60"/>
        <v>1</v>
      </c>
      <c r="S125" s="103">
        <v>1</v>
      </c>
      <c r="T125" s="109">
        <v>0</v>
      </c>
      <c r="U125" s="115">
        <f>S125/R125*100</f>
        <v>100</v>
      </c>
      <c r="V125" s="115">
        <f>T125/R125*100</f>
        <v>0</v>
      </c>
      <c r="W125" s="53"/>
      <c r="X125" s="7"/>
      <c r="Y125" s="7"/>
      <c r="Z125" s="7"/>
      <c r="AA125" s="8"/>
      <c r="AB125" s="8"/>
      <c r="AC125" s="36"/>
      <c r="AD125" s="26"/>
      <c r="AE125" s="25"/>
      <c r="AF125" s="38"/>
      <c r="AG125" s="38"/>
    </row>
    <row r="126" spans="1:33" ht="31.5" customHeight="1">
      <c r="A126" s="52" t="s">
        <v>181</v>
      </c>
      <c r="B126" s="101">
        <f t="shared" si="63"/>
        <v>15</v>
      </c>
      <c r="C126" s="104">
        <v>8</v>
      </c>
      <c r="D126" s="104">
        <v>7</v>
      </c>
      <c r="E126" s="107">
        <f t="shared" si="64"/>
        <v>53.333333333333336</v>
      </c>
      <c r="F126" s="107">
        <f t="shared" si="65"/>
        <v>46.666666666666664</v>
      </c>
      <c r="G126" s="101">
        <f aca="true" t="shared" si="68" ref="G126:G131">SUM(H126:I126)</f>
        <v>1</v>
      </c>
      <c r="H126" s="102">
        <v>1</v>
      </c>
      <c r="I126" s="109">
        <v>0</v>
      </c>
      <c r="J126" s="115">
        <f t="shared" si="66"/>
        <v>100</v>
      </c>
      <c r="K126" s="115">
        <f t="shared" si="67"/>
        <v>0</v>
      </c>
      <c r="L126" s="73" t="s">
        <v>193</v>
      </c>
      <c r="M126" s="101">
        <f t="shared" si="59"/>
        <v>5</v>
      </c>
      <c r="N126" s="103">
        <v>3</v>
      </c>
      <c r="O126" s="103">
        <v>2</v>
      </c>
      <c r="P126" s="107">
        <f t="shared" si="54"/>
        <v>60</v>
      </c>
      <c r="Q126" s="107">
        <f t="shared" si="55"/>
        <v>40</v>
      </c>
      <c r="R126" s="101">
        <f t="shared" si="60"/>
        <v>0</v>
      </c>
      <c r="S126" s="109">
        <v>0</v>
      </c>
      <c r="T126" s="109">
        <v>0</v>
      </c>
      <c r="U126" s="115">
        <v>0</v>
      </c>
      <c r="V126" s="115">
        <v>0</v>
      </c>
      <c r="W126" s="52"/>
      <c r="X126" s="7"/>
      <c r="Y126" s="7"/>
      <c r="Z126" s="7"/>
      <c r="AA126" s="8"/>
      <c r="AB126" s="8"/>
      <c r="AC126" s="36"/>
      <c r="AD126" s="25"/>
      <c r="AE126" s="25"/>
      <c r="AF126" s="38"/>
      <c r="AG126" s="38"/>
    </row>
    <row r="127" spans="1:33" ht="31.5" customHeight="1">
      <c r="A127" s="52" t="s">
        <v>182</v>
      </c>
      <c r="B127" s="101">
        <f t="shared" si="63"/>
        <v>35</v>
      </c>
      <c r="C127" s="104">
        <v>25</v>
      </c>
      <c r="D127" s="104">
        <v>10</v>
      </c>
      <c r="E127" s="107">
        <f t="shared" si="64"/>
        <v>71.42857142857143</v>
      </c>
      <c r="F127" s="107">
        <f t="shared" si="65"/>
        <v>28.57142857142857</v>
      </c>
      <c r="G127" s="101">
        <f t="shared" si="68"/>
        <v>1</v>
      </c>
      <c r="H127" s="102">
        <v>1</v>
      </c>
      <c r="I127" s="111">
        <v>0</v>
      </c>
      <c r="J127" s="115">
        <f t="shared" si="66"/>
        <v>100</v>
      </c>
      <c r="K127" s="115">
        <f t="shared" si="67"/>
        <v>0</v>
      </c>
      <c r="L127" s="72"/>
      <c r="M127" s="7"/>
      <c r="N127" s="7"/>
      <c r="O127" s="7"/>
      <c r="P127" s="8"/>
      <c r="Q127" s="8"/>
      <c r="R127" s="36"/>
      <c r="S127" s="25"/>
      <c r="T127" s="25"/>
      <c r="U127" s="38"/>
      <c r="V127" s="38"/>
      <c r="W127" s="52"/>
      <c r="X127" s="7"/>
      <c r="Y127" s="7"/>
      <c r="Z127" s="7"/>
      <c r="AA127" s="8"/>
      <c r="AB127" s="8"/>
      <c r="AC127" s="36"/>
      <c r="AD127" s="25"/>
      <c r="AE127" s="25"/>
      <c r="AF127" s="38"/>
      <c r="AG127" s="38"/>
    </row>
    <row r="128" spans="1:33" ht="31.5" customHeight="1">
      <c r="A128" s="53" t="s">
        <v>183</v>
      </c>
      <c r="B128" s="101">
        <f t="shared" si="63"/>
        <v>24</v>
      </c>
      <c r="C128" s="104">
        <v>10</v>
      </c>
      <c r="D128" s="104">
        <v>14</v>
      </c>
      <c r="E128" s="107">
        <f t="shared" si="64"/>
        <v>41.66666666666667</v>
      </c>
      <c r="F128" s="107">
        <f t="shared" si="65"/>
        <v>58.333333333333336</v>
      </c>
      <c r="G128" s="101">
        <f t="shared" si="68"/>
        <v>1</v>
      </c>
      <c r="H128" s="109">
        <v>1</v>
      </c>
      <c r="I128" s="111">
        <v>0</v>
      </c>
      <c r="J128" s="115">
        <f t="shared" si="66"/>
        <v>100</v>
      </c>
      <c r="K128" s="115">
        <f t="shared" si="67"/>
        <v>0</v>
      </c>
      <c r="L128" s="73"/>
      <c r="M128" s="7"/>
      <c r="N128" s="7"/>
      <c r="O128" s="7"/>
      <c r="P128" s="8"/>
      <c r="Q128" s="8"/>
      <c r="R128" s="36"/>
      <c r="S128" s="25"/>
      <c r="T128" s="25"/>
      <c r="U128" s="38"/>
      <c r="V128" s="38"/>
      <c r="W128" s="51"/>
      <c r="X128" s="7"/>
      <c r="Y128" s="7"/>
      <c r="Z128" s="7"/>
      <c r="AA128" s="8"/>
      <c r="AB128" s="8"/>
      <c r="AC128" s="36"/>
      <c r="AD128" s="25"/>
      <c r="AE128" s="25"/>
      <c r="AF128" s="38"/>
      <c r="AG128" s="38"/>
    </row>
    <row r="129" spans="1:33" ht="48" customHeight="1">
      <c r="A129" s="53" t="s">
        <v>184</v>
      </c>
      <c r="B129" s="101">
        <f t="shared" si="63"/>
        <v>76</v>
      </c>
      <c r="C129" s="104">
        <v>37</v>
      </c>
      <c r="D129" s="104">
        <v>39</v>
      </c>
      <c r="E129" s="107">
        <f>C129/B129*100</f>
        <v>48.68421052631579</v>
      </c>
      <c r="F129" s="107">
        <f>D129/B129*100</f>
        <v>51.31578947368421</v>
      </c>
      <c r="G129" s="101">
        <f t="shared" si="68"/>
        <v>1</v>
      </c>
      <c r="H129" s="109">
        <v>1</v>
      </c>
      <c r="I129" s="111">
        <v>0</v>
      </c>
      <c r="J129" s="115">
        <f t="shared" si="66"/>
        <v>100</v>
      </c>
      <c r="K129" s="115">
        <f t="shared" si="67"/>
        <v>0</v>
      </c>
      <c r="L129" s="73"/>
      <c r="M129" s="7"/>
      <c r="N129" s="7"/>
      <c r="O129" s="7"/>
      <c r="P129" s="8"/>
      <c r="Q129" s="8"/>
      <c r="R129" s="36"/>
      <c r="S129" s="25"/>
      <c r="T129" s="25"/>
      <c r="U129" s="38"/>
      <c r="V129" s="38"/>
      <c r="W129" s="51"/>
      <c r="X129" s="7"/>
      <c r="Y129" s="7"/>
      <c r="Z129" s="7"/>
      <c r="AA129" s="8"/>
      <c r="AB129" s="8"/>
      <c r="AC129" s="36"/>
      <c r="AD129" s="25"/>
      <c r="AE129" s="25"/>
      <c r="AF129" s="38"/>
      <c r="AG129" s="38"/>
    </row>
    <row r="130" spans="1:33" ht="46.5" customHeight="1">
      <c r="A130" s="53" t="s">
        <v>187</v>
      </c>
      <c r="B130" s="101">
        <f t="shared" si="63"/>
        <v>122</v>
      </c>
      <c r="C130" s="101">
        <v>52</v>
      </c>
      <c r="D130" s="101">
        <v>70</v>
      </c>
      <c r="E130" s="107">
        <f>C130/B130*100</f>
        <v>42.62295081967213</v>
      </c>
      <c r="F130" s="107">
        <f>D130/B130*100</f>
        <v>57.377049180327866</v>
      </c>
      <c r="G130" s="101">
        <f t="shared" si="68"/>
        <v>1</v>
      </c>
      <c r="H130" s="109">
        <v>1</v>
      </c>
      <c r="I130" s="109">
        <v>0</v>
      </c>
      <c r="J130" s="115">
        <f t="shared" si="66"/>
        <v>100</v>
      </c>
      <c r="K130" s="115">
        <f t="shared" si="67"/>
        <v>0</v>
      </c>
      <c r="L130" s="73"/>
      <c r="M130" s="7"/>
      <c r="N130" s="7"/>
      <c r="O130" s="7"/>
      <c r="P130" s="8"/>
      <c r="Q130" s="8"/>
      <c r="R130" s="36"/>
      <c r="S130" s="25"/>
      <c r="T130" s="25"/>
      <c r="U130" s="38"/>
      <c r="V130" s="38"/>
      <c r="W130" s="51"/>
      <c r="X130" s="7"/>
      <c r="Y130" s="7"/>
      <c r="Z130" s="7"/>
      <c r="AA130" s="8"/>
      <c r="AB130" s="8"/>
      <c r="AC130" s="36"/>
      <c r="AD130" s="25"/>
      <c r="AE130" s="25"/>
      <c r="AF130" s="38"/>
      <c r="AG130" s="38"/>
    </row>
    <row r="131" spans="1:33" ht="31.5" customHeight="1">
      <c r="A131" s="88" t="s">
        <v>186</v>
      </c>
      <c r="B131" s="105">
        <f t="shared" si="63"/>
        <v>69</v>
      </c>
      <c r="C131" s="105">
        <v>27</v>
      </c>
      <c r="D131" s="105">
        <v>42</v>
      </c>
      <c r="E131" s="108">
        <f>C131/B131*100</f>
        <v>39.130434782608695</v>
      </c>
      <c r="F131" s="108">
        <f>D131/B131*100</f>
        <v>60.86956521739131</v>
      </c>
      <c r="G131" s="105">
        <f t="shared" si="68"/>
        <v>1</v>
      </c>
      <c r="H131" s="112">
        <v>1</v>
      </c>
      <c r="I131" s="113">
        <v>0</v>
      </c>
      <c r="J131" s="116">
        <f t="shared" si="66"/>
        <v>100</v>
      </c>
      <c r="K131" s="117">
        <f t="shared" si="67"/>
        <v>0</v>
      </c>
      <c r="L131" s="74"/>
      <c r="M131" s="29"/>
      <c r="N131" s="29"/>
      <c r="O131" s="29"/>
      <c r="P131" s="30"/>
      <c r="Q131" s="30"/>
      <c r="R131" s="35"/>
      <c r="S131" s="57"/>
      <c r="T131" s="57"/>
      <c r="U131" s="37"/>
      <c r="V131" s="37"/>
      <c r="W131" s="52"/>
      <c r="X131" s="7"/>
      <c r="Y131" s="7"/>
      <c r="Z131" s="7"/>
      <c r="AA131" s="8"/>
      <c r="AB131" s="8"/>
      <c r="AC131" s="36"/>
      <c r="AD131" s="25"/>
      <c r="AE131" s="25"/>
      <c r="AF131" s="38"/>
      <c r="AG131" s="38"/>
    </row>
    <row r="132" spans="1:33" ht="31.5" customHeight="1">
      <c r="A132" s="70"/>
      <c r="B132" s="101"/>
      <c r="C132" s="101"/>
      <c r="D132" s="101"/>
      <c r="E132" s="107"/>
      <c r="F132" s="107"/>
      <c r="G132" s="101"/>
      <c r="H132" s="110"/>
      <c r="I132" s="109"/>
      <c r="J132" s="115"/>
      <c r="K132" s="115"/>
      <c r="L132" s="52"/>
      <c r="M132" s="7"/>
      <c r="N132" s="7"/>
      <c r="O132" s="7"/>
      <c r="P132" s="8"/>
      <c r="Q132" s="8"/>
      <c r="R132" s="36"/>
      <c r="S132" s="25"/>
      <c r="T132" s="25"/>
      <c r="U132" s="38"/>
      <c r="V132" s="38"/>
      <c r="W132" s="52"/>
      <c r="X132" s="7"/>
      <c r="Y132" s="7"/>
      <c r="Z132" s="7"/>
      <c r="AA132" s="8"/>
      <c r="AB132" s="8"/>
      <c r="AC132" s="36"/>
      <c r="AD132" s="25"/>
      <c r="AE132" s="25"/>
      <c r="AF132" s="38"/>
      <c r="AG132" s="38"/>
    </row>
    <row r="133" spans="1:33" ht="31.5" customHeight="1">
      <c r="A133" s="70"/>
      <c r="B133" s="101"/>
      <c r="C133" s="101"/>
      <c r="D133" s="101"/>
      <c r="E133" s="107"/>
      <c r="F133" s="107"/>
      <c r="G133" s="101"/>
      <c r="H133" s="110"/>
      <c r="I133" s="109"/>
      <c r="J133" s="115"/>
      <c r="K133" s="115"/>
      <c r="L133" s="52"/>
      <c r="M133" s="7"/>
      <c r="N133" s="7"/>
      <c r="O133" s="7"/>
      <c r="P133" s="8"/>
      <c r="Q133" s="8"/>
      <c r="R133" s="36"/>
      <c r="S133" s="25"/>
      <c r="T133" s="25"/>
      <c r="U133" s="38"/>
      <c r="V133" s="38"/>
      <c r="W133" s="52"/>
      <c r="X133" s="7"/>
      <c r="Y133" s="7"/>
      <c r="Z133" s="7"/>
      <c r="AA133" s="8"/>
      <c r="AB133" s="8"/>
      <c r="AC133" s="36"/>
      <c r="AD133" s="25"/>
      <c r="AE133" s="25"/>
      <c r="AF133" s="38"/>
      <c r="AG133" s="38"/>
    </row>
    <row r="134" spans="1:33" ht="31.5" customHeight="1">
      <c r="A134" s="70"/>
      <c r="B134" s="101"/>
      <c r="C134" s="101"/>
      <c r="D134" s="101"/>
      <c r="E134" s="107"/>
      <c r="F134" s="107"/>
      <c r="G134" s="101"/>
      <c r="H134" s="110"/>
      <c r="I134" s="109"/>
      <c r="J134" s="115"/>
      <c r="K134" s="115"/>
      <c r="L134" s="52"/>
      <c r="M134" s="7"/>
      <c r="N134" s="7"/>
      <c r="O134" s="7"/>
      <c r="P134" s="8"/>
      <c r="Q134" s="8"/>
      <c r="R134" s="36"/>
      <c r="S134" s="25"/>
      <c r="T134" s="25"/>
      <c r="U134" s="38"/>
      <c r="V134" s="38"/>
      <c r="W134" s="52"/>
      <c r="X134" s="7"/>
      <c r="Y134" s="7"/>
      <c r="Z134" s="7"/>
      <c r="AA134" s="8"/>
      <c r="AB134" s="8"/>
      <c r="AC134" s="36"/>
      <c r="AD134" s="25"/>
      <c r="AE134" s="25"/>
      <c r="AF134" s="38"/>
      <c r="AG134" s="38"/>
    </row>
    <row r="135" spans="1:33" ht="31.5" customHeight="1">
      <c r="A135" s="70"/>
      <c r="B135" s="101"/>
      <c r="C135" s="101"/>
      <c r="D135" s="101"/>
      <c r="E135" s="107"/>
      <c r="F135" s="107"/>
      <c r="G135" s="101"/>
      <c r="H135" s="110"/>
      <c r="I135" s="109"/>
      <c r="J135" s="115"/>
      <c r="K135" s="115"/>
      <c r="L135" s="52"/>
      <c r="M135" s="7"/>
      <c r="N135" s="7"/>
      <c r="O135" s="7"/>
      <c r="P135" s="8"/>
      <c r="Q135" s="8"/>
      <c r="R135" s="36"/>
      <c r="S135" s="25"/>
      <c r="T135" s="25"/>
      <c r="U135" s="38"/>
      <c r="V135" s="38"/>
      <c r="W135" s="52"/>
      <c r="X135" s="7"/>
      <c r="Y135" s="7"/>
      <c r="Z135" s="7"/>
      <c r="AA135" s="8"/>
      <c r="AB135" s="8"/>
      <c r="AC135" s="36"/>
      <c r="AD135" s="25"/>
      <c r="AE135" s="25"/>
      <c r="AF135" s="38"/>
      <c r="AG135" s="38"/>
    </row>
    <row r="136" spans="1:33" ht="31.5" customHeight="1">
      <c r="A136" s="70"/>
      <c r="B136" s="101"/>
      <c r="C136" s="101"/>
      <c r="D136" s="101"/>
      <c r="E136" s="107"/>
      <c r="F136" s="107"/>
      <c r="G136" s="101"/>
      <c r="H136" s="110"/>
      <c r="I136" s="109"/>
      <c r="J136" s="115"/>
      <c r="K136" s="115"/>
      <c r="L136" s="52"/>
      <c r="M136" s="7"/>
      <c r="N136" s="7"/>
      <c r="O136" s="7"/>
      <c r="P136" s="8"/>
      <c r="Q136" s="8"/>
      <c r="R136" s="36"/>
      <c r="S136" s="25"/>
      <c r="T136" s="25"/>
      <c r="U136" s="38"/>
      <c r="V136" s="38"/>
      <c r="W136" s="52"/>
      <c r="X136" s="7"/>
      <c r="Y136" s="7"/>
      <c r="Z136" s="7"/>
      <c r="AA136" s="8"/>
      <c r="AB136" s="8"/>
      <c r="AC136" s="36"/>
      <c r="AD136" s="25"/>
      <c r="AE136" s="25"/>
      <c r="AF136" s="38"/>
      <c r="AG136" s="38"/>
    </row>
    <row r="137" spans="1:33" ht="31.5" customHeight="1">
      <c r="A137" s="70"/>
      <c r="B137" s="101"/>
      <c r="C137" s="101"/>
      <c r="D137" s="101"/>
      <c r="E137" s="107"/>
      <c r="F137" s="107"/>
      <c r="G137" s="101"/>
      <c r="H137" s="110"/>
      <c r="I137" s="109"/>
      <c r="J137" s="115"/>
      <c r="K137" s="115"/>
      <c r="L137" s="52"/>
      <c r="M137" s="7"/>
      <c r="N137" s="7"/>
      <c r="O137" s="7"/>
      <c r="P137" s="8"/>
      <c r="Q137" s="8"/>
      <c r="R137" s="36"/>
      <c r="S137" s="25"/>
      <c r="T137" s="25"/>
      <c r="U137" s="38"/>
      <c r="V137" s="38"/>
      <c r="W137" s="52"/>
      <c r="X137" s="7"/>
      <c r="Y137" s="7"/>
      <c r="Z137" s="7"/>
      <c r="AA137" s="8"/>
      <c r="AB137" s="8"/>
      <c r="AC137" s="36"/>
      <c r="AD137" s="25"/>
      <c r="AE137" s="25"/>
      <c r="AF137" s="38"/>
      <c r="AG137" s="38"/>
    </row>
    <row r="138" spans="1:33" ht="31.5" customHeight="1">
      <c r="A138" s="142" t="s">
        <v>206</v>
      </c>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52"/>
      <c r="X138" s="7"/>
      <c r="Y138" s="7"/>
      <c r="Z138" s="7"/>
      <c r="AA138" s="8"/>
      <c r="AB138" s="8"/>
      <c r="AC138" s="36"/>
      <c r="AD138" s="25"/>
      <c r="AE138" s="25"/>
      <c r="AF138" s="38"/>
      <c r="AG138" s="38"/>
    </row>
    <row r="139" spans="1:33" ht="31.5" customHeight="1">
      <c r="A139" s="143" t="s">
        <v>12</v>
      </c>
      <c r="B139" s="146" t="s">
        <v>13</v>
      </c>
      <c r="C139" s="147"/>
      <c r="D139" s="147"/>
      <c r="E139" s="147"/>
      <c r="F139" s="148"/>
      <c r="G139" s="130" t="s">
        <v>14</v>
      </c>
      <c r="H139" s="142"/>
      <c r="I139" s="142"/>
      <c r="J139" s="142"/>
      <c r="K139" s="142"/>
      <c r="L139" s="149" t="s">
        <v>12</v>
      </c>
      <c r="M139" s="146" t="s">
        <v>13</v>
      </c>
      <c r="N139" s="147"/>
      <c r="O139" s="147"/>
      <c r="P139" s="147"/>
      <c r="Q139" s="148"/>
      <c r="R139" s="133" t="s">
        <v>14</v>
      </c>
      <c r="S139" s="134"/>
      <c r="T139" s="134"/>
      <c r="U139" s="134"/>
      <c r="V139" s="134"/>
      <c r="W139" s="52"/>
      <c r="X139" s="7"/>
      <c r="Y139" s="7"/>
      <c r="Z139" s="7"/>
      <c r="AA139" s="8"/>
      <c r="AB139" s="8"/>
      <c r="AC139" s="36"/>
      <c r="AD139" s="25"/>
      <c r="AE139" s="25"/>
      <c r="AF139" s="38"/>
      <c r="AG139" s="38"/>
    </row>
    <row r="140" spans="1:33" ht="31.5" customHeight="1">
      <c r="A140" s="144"/>
      <c r="B140" s="135" t="s">
        <v>18</v>
      </c>
      <c r="C140" s="5"/>
      <c r="D140" s="3"/>
      <c r="E140" s="137" t="s">
        <v>5</v>
      </c>
      <c r="F140" s="138"/>
      <c r="G140" s="139" t="s">
        <v>2</v>
      </c>
      <c r="H140" s="21"/>
      <c r="I140" s="22"/>
      <c r="J140" s="133" t="s">
        <v>0</v>
      </c>
      <c r="K140" s="134"/>
      <c r="L140" s="149"/>
      <c r="M140" s="135" t="s">
        <v>18</v>
      </c>
      <c r="N140" s="5"/>
      <c r="O140" s="3"/>
      <c r="P140" s="137" t="s">
        <v>5</v>
      </c>
      <c r="Q140" s="138"/>
      <c r="R140" s="139" t="s">
        <v>2</v>
      </c>
      <c r="S140" s="21"/>
      <c r="T140" s="22"/>
      <c r="U140" s="133" t="s">
        <v>0</v>
      </c>
      <c r="V140" s="134"/>
      <c r="W140" s="52"/>
      <c r="X140" s="7"/>
      <c r="Y140" s="7"/>
      <c r="Z140" s="7"/>
      <c r="AA140" s="8"/>
      <c r="AB140" s="8"/>
      <c r="AC140" s="36"/>
      <c r="AD140" s="25"/>
      <c r="AE140" s="25"/>
      <c r="AF140" s="38"/>
      <c r="AG140" s="38"/>
    </row>
    <row r="141" spans="1:33" ht="31.5" customHeight="1">
      <c r="A141" s="144"/>
      <c r="B141" s="136"/>
      <c r="C141" s="124" t="s">
        <v>3</v>
      </c>
      <c r="D141" s="124" t="s">
        <v>4</v>
      </c>
      <c r="E141" s="124" t="s">
        <v>1</v>
      </c>
      <c r="F141" s="124" t="s">
        <v>4</v>
      </c>
      <c r="G141" s="140"/>
      <c r="H141" s="126" t="s">
        <v>8</v>
      </c>
      <c r="I141" s="126" t="s">
        <v>9</v>
      </c>
      <c r="J141" s="127" t="s">
        <v>1</v>
      </c>
      <c r="K141" s="129" t="s">
        <v>9</v>
      </c>
      <c r="L141" s="149"/>
      <c r="M141" s="136"/>
      <c r="N141" s="124" t="s">
        <v>3</v>
      </c>
      <c r="O141" s="124" t="s">
        <v>4</v>
      </c>
      <c r="P141" s="124" t="s">
        <v>1</v>
      </c>
      <c r="Q141" s="124" t="s">
        <v>4</v>
      </c>
      <c r="R141" s="140"/>
      <c r="S141" s="126" t="s">
        <v>8</v>
      </c>
      <c r="T141" s="126" t="s">
        <v>9</v>
      </c>
      <c r="U141" s="127" t="s">
        <v>1</v>
      </c>
      <c r="V141" s="129" t="s">
        <v>9</v>
      </c>
      <c r="W141" s="52"/>
      <c r="X141" s="7"/>
      <c r="Y141" s="7"/>
      <c r="Z141" s="7"/>
      <c r="AA141" s="8"/>
      <c r="AB141" s="8"/>
      <c r="AC141" s="36"/>
      <c r="AD141" s="25"/>
      <c r="AE141" s="25"/>
      <c r="AF141" s="38"/>
      <c r="AG141" s="38"/>
    </row>
    <row r="142" spans="1:33" ht="31.5" customHeight="1">
      <c r="A142" s="145"/>
      <c r="B142" s="136"/>
      <c r="C142" s="125"/>
      <c r="D142" s="125"/>
      <c r="E142" s="125"/>
      <c r="F142" s="125"/>
      <c r="G142" s="140"/>
      <c r="H142" s="127"/>
      <c r="I142" s="127"/>
      <c r="J142" s="131"/>
      <c r="K142" s="132"/>
      <c r="L142" s="149"/>
      <c r="M142" s="136"/>
      <c r="N142" s="125"/>
      <c r="O142" s="125"/>
      <c r="P142" s="125"/>
      <c r="Q142" s="125"/>
      <c r="R142" s="141"/>
      <c r="S142" s="126"/>
      <c r="T142" s="126"/>
      <c r="U142" s="128"/>
      <c r="V142" s="130"/>
      <c r="W142" s="52"/>
      <c r="X142" s="7"/>
      <c r="Y142" s="7"/>
      <c r="Z142" s="7"/>
      <c r="AA142" s="8"/>
      <c r="AB142" s="8"/>
      <c r="AC142" s="36"/>
      <c r="AD142" s="25"/>
      <c r="AE142" s="25"/>
      <c r="AF142" s="38"/>
      <c r="AG142" s="38"/>
    </row>
    <row r="143" spans="1:33" ht="31.5" customHeight="1">
      <c r="A143" s="5" t="s">
        <v>19</v>
      </c>
      <c r="B143" s="100">
        <f>SUM(B144:B170)+SUM(M143:M171)+SUM(X143:X171)</f>
        <v>3147</v>
      </c>
      <c r="C143" s="100">
        <f>SUM(C144:C170)+SUM(N143:N171)+SUM(Y143:Y171)</f>
        <v>2005</v>
      </c>
      <c r="D143" s="100">
        <f>SUM(D144:D170)+SUM(O143:O171)+SUM(Z143:Z171)</f>
        <v>1142</v>
      </c>
      <c r="E143" s="106">
        <f>C143/B143*100</f>
        <v>63.71147124245313</v>
      </c>
      <c r="F143" s="106">
        <f>D143/B143*100</f>
        <v>36.28852875754687</v>
      </c>
      <c r="G143" s="100">
        <f>SUM(G144:G165)+SUM(R143:R171)+SUM(AC143:AC171)</f>
        <v>79</v>
      </c>
      <c r="H143" s="100">
        <f>SUM(H144:H170)+SUM(S143:S171)+SUM(AD143:AD171)</f>
        <v>76</v>
      </c>
      <c r="I143" s="100">
        <f>SUM(I144:I170)+SUM(T143:T171)+SUM(AE143:AE171)</f>
        <v>7</v>
      </c>
      <c r="J143" s="114">
        <f>H143/G143*100</f>
        <v>96.20253164556962</v>
      </c>
      <c r="K143" s="114">
        <f>I143/G143*100</f>
        <v>8.860759493670885</v>
      </c>
      <c r="L143" s="89" t="s">
        <v>188</v>
      </c>
      <c r="M143" s="100">
        <f>SUM(N143:O143)</f>
        <v>0</v>
      </c>
      <c r="N143" s="118"/>
      <c r="O143" s="118"/>
      <c r="P143" s="115">
        <v>0</v>
      </c>
      <c r="Q143" s="115">
        <v>0</v>
      </c>
      <c r="R143" s="100">
        <f>SUM(S143:T143)</f>
        <v>0</v>
      </c>
      <c r="S143" s="121"/>
      <c r="T143" s="121"/>
      <c r="U143" s="115">
        <v>0</v>
      </c>
      <c r="V143" s="115">
        <v>0</v>
      </c>
      <c r="W143" s="52"/>
      <c r="X143" s="7"/>
      <c r="Y143" s="7"/>
      <c r="Z143" s="7"/>
      <c r="AA143" s="8"/>
      <c r="AB143" s="8"/>
      <c r="AC143" s="36"/>
      <c r="AD143" s="25"/>
      <c r="AE143" s="25"/>
      <c r="AF143" s="38"/>
      <c r="AG143" s="38"/>
    </row>
    <row r="144" spans="1:33" ht="31.5" customHeight="1">
      <c r="A144" s="53" t="s">
        <v>195</v>
      </c>
      <c r="B144" s="101">
        <f>SUM(C144:D144)</f>
        <v>0</v>
      </c>
      <c r="C144" s="109">
        <v>0</v>
      </c>
      <c r="D144" s="109">
        <v>0</v>
      </c>
      <c r="E144" s="109">
        <v>0</v>
      </c>
      <c r="F144" s="109">
        <v>0</v>
      </c>
      <c r="G144" s="101">
        <f aca="true" t="shared" si="69" ref="G144:G157">SUM(H144:I144)</f>
        <v>0</v>
      </c>
      <c r="H144" s="109">
        <v>0</v>
      </c>
      <c r="I144" s="109">
        <v>0</v>
      </c>
      <c r="J144" s="115">
        <v>0</v>
      </c>
      <c r="K144" s="115">
        <v>0</v>
      </c>
      <c r="L144" s="90" t="s">
        <v>196</v>
      </c>
      <c r="M144" s="101">
        <f aca="true" t="shared" si="70" ref="M144:M152">SUM(N144:O144)</f>
        <v>0</v>
      </c>
      <c r="N144" s="119"/>
      <c r="O144" s="119"/>
      <c r="P144" s="115">
        <v>0</v>
      </c>
      <c r="Q144" s="115">
        <v>0</v>
      </c>
      <c r="R144" s="101">
        <f aca="true" t="shared" si="71" ref="R144:R160">SUM(S144:T144)</f>
        <v>0</v>
      </c>
      <c r="S144" s="122"/>
      <c r="T144" s="123"/>
      <c r="U144" s="115" t="e">
        <f aca="true" t="shared" si="72" ref="U144:U150">S144/R144*100</f>
        <v>#DIV/0!</v>
      </c>
      <c r="V144" s="115" t="e">
        <f aca="true" t="shared" si="73" ref="V144:V150">T144/R144*100</f>
        <v>#DIV/0!</v>
      </c>
      <c r="W144" s="52"/>
      <c r="X144" s="7"/>
      <c r="Y144" s="7"/>
      <c r="Z144" s="7"/>
      <c r="AA144" s="8"/>
      <c r="AB144" s="8"/>
      <c r="AC144" s="36"/>
      <c r="AD144" s="25"/>
      <c r="AE144" s="25"/>
      <c r="AF144" s="38"/>
      <c r="AG144" s="38"/>
    </row>
    <row r="145" spans="1:33" ht="31.5" customHeight="1">
      <c r="A145" s="70" t="s">
        <v>177</v>
      </c>
      <c r="B145" s="101">
        <f aca="true" t="shared" si="74" ref="B145:B171">SUM(C145:D145)</f>
        <v>35</v>
      </c>
      <c r="C145" s="101">
        <v>17</v>
      </c>
      <c r="D145" s="101">
        <v>18</v>
      </c>
      <c r="E145" s="109">
        <v>0</v>
      </c>
      <c r="F145" s="109">
        <v>0</v>
      </c>
      <c r="G145" s="101">
        <f t="shared" si="69"/>
        <v>4</v>
      </c>
      <c r="H145" s="110">
        <v>4</v>
      </c>
      <c r="I145" s="109">
        <v>0</v>
      </c>
      <c r="J145" s="115">
        <f aca="true" t="shared" si="75" ref="J144:J155">H145/G145*100</f>
        <v>100</v>
      </c>
      <c r="K145" s="115">
        <f aca="true" t="shared" si="76" ref="K144:K155">I145/G145*100</f>
        <v>0</v>
      </c>
      <c r="L145" s="73" t="s">
        <v>197</v>
      </c>
      <c r="M145" s="101">
        <f t="shared" si="70"/>
        <v>0</v>
      </c>
      <c r="N145" s="119"/>
      <c r="O145" s="119"/>
      <c r="P145" s="115">
        <v>0</v>
      </c>
      <c r="Q145" s="115">
        <v>0</v>
      </c>
      <c r="R145" s="101">
        <f t="shared" si="71"/>
        <v>0</v>
      </c>
      <c r="S145" s="123"/>
      <c r="T145" s="123"/>
      <c r="U145" s="115" t="e">
        <f t="shared" si="72"/>
        <v>#DIV/0!</v>
      </c>
      <c r="V145" s="115" t="e">
        <f t="shared" si="73"/>
        <v>#DIV/0!</v>
      </c>
      <c r="W145" s="52"/>
      <c r="X145" s="7"/>
      <c r="Y145" s="7"/>
      <c r="Z145" s="7"/>
      <c r="AA145" s="8"/>
      <c r="AB145" s="8"/>
      <c r="AC145" s="36"/>
      <c r="AD145" s="25"/>
      <c r="AE145" s="25"/>
      <c r="AF145" s="38"/>
      <c r="AG145" s="38"/>
    </row>
    <row r="146" spans="1:33" ht="31.5" customHeight="1">
      <c r="A146" s="53" t="s">
        <v>126</v>
      </c>
      <c r="B146" s="101">
        <f t="shared" si="74"/>
        <v>44</v>
      </c>
      <c r="C146" s="101">
        <v>24</v>
      </c>
      <c r="D146" s="101">
        <v>20</v>
      </c>
      <c r="E146" s="109">
        <v>0</v>
      </c>
      <c r="F146" s="109">
        <v>0</v>
      </c>
      <c r="G146" s="101">
        <f t="shared" si="69"/>
        <v>14</v>
      </c>
      <c r="H146" s="109">
        <v>14</v>
      </c>
      <c r="I146" s="109">
        <v>0</v>
      </c>
      <c r="J146" s="115">
        <f t="shared" si="75"/>
        <v>100</v>
      </c>
      <c r="K146" s="115">
        <f t="shared" si="76"/>
        <v>0</v>
      </c>
      <c r="L146" s="73" t="s">
        <v>198</v>
      </c>
      <c r="M146" s="101">
        <f t="shared" si="70"/>
        <v>0</v>
      </c>
      <c r="N146" s="119"/>
      <c r="O146" s="119"/>
      <c r="P146" s="115">
        <v>0</v>
      </c>
      <c r="Q146" s="115">
        <v>0</v>
      </c>
      <c r="R146" s="101">
        <f t="shared" si="71"/>
        <v>0</v>
      </c>
      <c r="S146" s="123"/>
      <c r="T146" s="123"/>
      <c r="U146" s="115" t="e">
        <f t="shared" si="72"/>
        <v>#DIV/0!</v>
      </c>
      <c r="V146" s="115" t="e">
        <f t="shared" si="73"/>
        <v>#DIV/0!</v>
      </c>
      <c r="W146" s="52"/>
      <c r="X146" s="7"/>
      <c r="Y146" s="7"/>
      <c r="Z146" s="7"/>
      <c r="AA146" s="8"/>
      <c r="AB146" s="8"/>
      <c r="AC146" s="36"/>
      <c r="AD146" s="25"/>
      <c r="AE146" s="25"/>
      <c r="AF146" s="38"/>
      <c r="AG146" s="38"/>
    </row>
    <row r="147" spans="1:33" ht="31.5" customHeight="1">
      <c r="A147" s="70" t="s">
        <v>41</v>
      </c>
      <c r="B147" s="101">
        <f t="shared" si="74"/>
        <v>45</v>
      </c>
      <c r="C147" s="101">
        <v>25</v>
      </c>
      <c r="D147" s="101">
        <v>20</v>
      </c>
      <c r="E147" s="109">
        <v>0</v>
      </c>
      <c r="F147" s="109">
        <v>0</v>
      </c>
      <c r="G147" s="101">
        <f t="shared" si="69"/>
        <v>8</v>
      </c>
      <c r="H147" s="110">
        <v>8</v>
      </c>
      <c r="I147" s="109">
        <v>0</v>
      </c>
      <c r="J147" s="115">
        <f t="shared" si="75"/>
        <v>100</v>
      </c>
      <c r="K147" s="115">
        <f t="shared" si="76"/>
        <v>0</v>
      </c>
      <c r="L147" s="73" t="s">
        <v>199</v>
      </c>
      <c r="M147" s="101">
        <f t="shared" si="70"/>
        <v>0</v>
      </c>
      <c r="N147" s="119"/>
      <c r="O147" s="119"/>
      <c r="P147" s="115">
        <v>0</v>
      </c>
      <c r="Q147" s="115">
        <v>0</v>
      </c>
      <c r="R147" s="101">
        <f t="shared" si="71"/>
        <v>0</v>
      </c>
      <c r="S147" s="123"/>
      <c r="T147" s="123"/>
      <c r="U147" s="115" t="e">
        <f t="shared" si="72"/>
        <v>#DIV/0!</v>
      </c>
      <c r="V147" s="115" t="e">
        <f t="shared" si="73"/>
        <v>#DIV/0!</v>
      </c>
      <c r="W147" s="52"/>
      <c r="X147" s="7"/>
      <c r="Y147" s="7"/>
      <c r="Z147" s="7"/>
      <c r="AA147" s="8"/>
      <c r="AB147" s="8"/>
      <c r="AC147" s="36"/>
      <c r="AD147" s="25"/>
      <c r="AE147" s="25"/>
      <c r="AF147" s="38"/>
      <c r="AG147" s="38"/>
    </row>
    <row r="148" spans="1:33" ht="31.5" customHeight="1">
      <c r="A148" s="51" t="s">
        <v>170</v>
      </c>
      <c r="B148" s="101">
        <f t="shared" si="74"/>
        <v>950</v>
      </c>
      <c r="C148" s="102">
        <v>606</v>
      </c>
      <c r="D148" s="102">
        <v>344</v>
      </c>
      <c r="E148" s="109">
        <v>0</v>
      </c>
      <c r="F148" s="109">
        <v>0</v>
      </c>
      <c r="G148" s="101">
        <f t="shared" si="69"/>
        <v>10</v>
      </c>
      <c r="H148" s="103">
        <v>8</v>
      </c>
      <c r="I148" s="103">
        <v>2</v>
      </c>
      <c r="J148" s="115">
        <f t="shared" si="75"/>
        <v>80</v>
      </c>
      <c r="K148" s="115">
        <f t="shared" si="76"/>
        <v>20</v>
      </c>
      <c r="L148" s="73" t="s">
        <v>200</v>
      </c>
      <c r="M148" s="101">
        <f t="shared" si="70"/>
        <v>0</v>
      </c>
      <c r="N148" s="119"/>
      <c r="O148" s="119"/>
      <c r="P148" s="115">
        <v>0</v>
      </c>
      <c r="Q148" s="115">
        <v>0</v>
      </c>
      <c r="R148" s="101">
        <f t="shared" si="71"/>
        <v>0</v>
      </c>
      <c r="S148" s="123"/>
      <c r="T148" s="123"/>
      <c r="U148" s="115" t="e">
        <f t="shared" si="72"/>
        <v>#DIV/0!</v>
      </c>
      <c r="V148" s="115" t="e">
        <f t="shared" si="73"/>
        <v>#DIV/0!</v>
      </c>
      <c r="W148" s="52"/>
      <c r="X148" s="7"/>
      <c r="Y148" s="7"/>
      <c r="Z148" s="7"/>
      <c r="AA148" s="8"/>
      <c r="AB148" s="8"/>
      <c r="AC148" s="36"/>
      <c r="AD148" s="25"/>
      <c r="AE148" s="25"/>
      <c r="AF148" s="38"/>
      <c r="AG148" s="38"/>
    </row>
    <row r="149" spans="1:33" ht="31.5" customHeight="1">
      <c r="A149" s="51" t="s">
        <v>171</v>
      </c>
      <c r="B149" s="101">
        <f t="shared" si="74"/>
        <v>444</v>
      </c>
      <c r="C149" s="102">
        <v>376</v>
      </c>
      <c r="D149" s="102">
        <v>68</v>
      </c>
      <c r="E149" s="109">
        <v>0</v>
      </c>
      <c r="F149" s="109">
        <v>0</v>
      </c>
      <c r="G149" s="101">
        <f t="shared" si="69"/>
        <v>19</v>
      </c>
      <c r="H149" s="102">
        <v>17</v>
      </c>
      <c r="I149" s="103">
        <v>2</v>
      </c>
      <c r="J149" s="115">
        <f t="shared" si="75"/>
        <v>89.47368421052632</v>
      </c>
      <c r="K149" s="115">
        <f t="shared" si="76"/>
        <v>10.526315789473683</v>
      </c>
      <c r="L149" s="71" t="s">
        <v>201</v>
      </c>
      <c r="M149" s="101">
        <f t="shared" si="70"/>
        <v>0</v>
      </c>
      <c r="N149" s="120"/>
      <c r="O149" s="120"/>
      <c r="P149" s="115">
        <v>0</v>
      </c>
      <c r="Q149" s="115">
        <v>0</v>
      </c>
      <c r="R149" s="101">
        <f t="shared" si="71"/>
        <v>0</v>
      </c>
      <c r="S149" s="120"/>
      <c r="T149" s="120"/>
      <c r="U149" s="115" t="e">
        <f t="shared" si="72"/>
        <v>#DIV/0!</v>
      </c>
      <c r="V149" s="115" t="e">
        <f t="shared" si="73"/>
        <v>#DIV/0!</v>
      </c>
      <c r="W149" s="52"/>
      <c r="X149" s="7"/>
      <c r="Y149" s="7"/>
      <c r="Z149" s="7"/>
      <c r="AA149" s="8"/>
      <c r="AB149" s="8"/>
      <c r="AC149" s="36"/>
      <c r="AD149" s="25"/>
      <c r="AE149" s="25"/>
      <c r="AF149" s="38"/>
      <c r="AG149" s="38"/>
    </row>
    <row r="150" spans="1:33" ht="31.5" customHeight="1">
      <c r="A150" s="51" t="s">
        <v>172</v>
      </c>
      <c r="B150" s="101">
        <f t="shared" si="74"/>
        <v>209</v>
      </c>
      <c r="C150" s="103">
        <v>186</v>
      </c>
      <c r="D150" s="103">
        <v>23</v>
      </c>
      <c r="E150" s="109">
        <v>0</v>
      </c>
      <c r="F150" s="109">
        <v>0</v>
      </c>
      <c r="G150" s="101">
        <f t="shared" si="69"/>
        <v>19</v>
      </c>
      <c r="H150" s="102">
        <v>17</v>
      </c>
      <c r="I150" s="109">
        <v>2</v>
      </c>
      <c r="J150" s="115">
        <f t="shared" si="75"/>
        <v>89.47368421052632</v>
      </c>
      <c r="K150" s="115">
        <f t="shared" si="76"/>
        <v>10.526315789473683</v>
      </c>
      <c r="L150" s="71" t="s">
        <v>202</v>
      </c>
      <c r="M150" s="101">
        <f t="shared" si="70"/>
        <v>0</v>
      </c>
      <c r="N150" s="103"/>
      <c r="O150" s="103"/>
      <c r="P150" s="115">
        <v>0</v>
      </c>
      <c r="Q150" s="115">
        <v>0</v>
      </c>
      <c r="R150" s="101">
        <f t="shared" si="71"/>
        <v>0</v>
      </c>
      <c r="S150" s="109"/>
      <c r="T150" s="109"/>
      <c r="U150" s="115" t="e">
        <f t="shared" si="72"/>
        <v>#DIV/0!</v>
      </c>
      <c r="V150" s="115" t="e">
        <f t="shared" si="73"/>
        <v>#DIV/0!</v>
      </c>
      <c r="W150" s="52"/>
      <c r="X150" s="7"/>
      <c r="Y150" s="7"/>
      <c r="Z150" s="7"/>
      <c r="AA150" s="8"/>
      <c r="AB150" s="8"/>
      <c r="AC150" s="36"/>
      <c r="AD150" s="25"/>
      <c r="AE150" s="25"/>
      <c r="AF150" s="38"/>
      <c r="AG150" s="38"/>
    </row>
    <row r="151" spans="1:33" ht="31.5" customHeight="1">
      <c r="A151" s="51" t="s">
        <v>173</v>
      </c>
      <c r="B151" s="101">
        <f t="shared" si="74"/>
        <v>0</v>
      </c>
      <c r="C151" s="109">
        <v>0</v>
      </c>
      <c r="D151" s="109">
        <v>0</v>
      </c>
      <c r="E151" s="109">
        <v>0</v>
      </c>
      <c r="F151" s="109">
        <v>0</v>
      </c>
      <c r="G151" s="101">
        <f t="shared" si="69"/>
        <v>0</v>
      </c>
      <c r="H151" s="109">
        <v>0</v>
      </c>
      <c r="I151" s="109">
        <v>0</v>
      </c>
      <c r="J151" s="115">
        <v>0</v>
      </c>
      <c r="K151" s="115">
        <v>0</v>
      </c>
      <c r="L151" s="71" t="s">
        <v>203</v>
      </c>
      <c r="M151" s="101">
        <f t="shared" si="70"/>
        <v>260</v>
      </c>
      <c r="N151" s="103">
        <f>106+34</f>
        <v>140</v>
      </c>
      <c r="O151" s="103">
        <f>70+50</f>
        <v>120</v>
      </c>
      <c r="P151" s="107">
        <f aca="true" t="shared" si="77" ref="P143:P165">N151/M151*100</f>
        <v>53.84615384615385</v>
      </c>
      <c r="Q151" s="107">
        <f aca="true" t="shared" si="78" ref="Q143:Q165">O151/M151*100</f>
        <v>46.15384615384615</v>
      </c>
      <c r="R151" s="101">
        <f t="shared" si="71"/>
        <v>0</v>
      </c>
      <c r="S151" s="109"/>
      <c r="T151" s="109"/>
      <c r="U151" s="115">
        <v>0</v>
      </c>
      <c r="V151" s="115">
        <v>0</v>
      </c>
      <c r="W151" s="52"/>
      <c r="X151" s="7"/>
      <c r="Y151" s="7"/>
      <c r="Z151" s="7"/>
      <c r="AA151" s="8"/>
      <c r="AB151" s="8"/>
      <c r="AC151" s="36"/>
      <c r="AD151" s="25"/>
      <c r="AE151" s="25"/>
      <c r="AF151" s="38"/>
      <c r="AG151" s="38"/>
    </row>
    <row r="152" spans="1:33" ht="31.5" customHeight="1">
      <c r="A152" s="51" t="s">
        <v>174</v>
      </c>
      <c r="B152" s="101">
        <f t="shared" si="74"/>
        <v>0</v>
      </c>
      <c r="C152" s="109">
        <v>0</v>
      </c>
      <c r="D152" s="109">
        <v>0</v>
      </c>
      <c r="E152" s="109">
        <v>0</v>
      </c>
      <c r="F152" s="109">
        <v>0</v>
      </c>
      <c r="G152" s="101">
        <f t="shared" si="69"/>
        <v>0</v>
      </c>
      <c r="H152" s="109">
        <v>0</v>
      </c>
      <c r="I152" s="109">
        <v>0</v>
      </c>
      <c r="J152" s="115">
        <v>0</v>
      </c>
      <c r="K152" s="115">
        <v>0</v>
      </c>
      <c r="L152" s="77" t="s">
        <v>204</v>
      </c>
      <c r="M152" s="101">
        <f t="shared" si="70"/>
        <v>236</v>
      </c>
      <c r="N152" s="103">
        <f>91+37</f>
        <v>128</v>
      </c>
      <c r="O152" s="103">
        <f>59+49</f>
        <v>108</v>
      </c>
      <c r="P152" s="107">
        <f t="shared" si="77"/>
        <v>54.23728813559322</v>
      </c>
      <c r="Q152" s="107">
        <f t="shared" si="78"/>
        <v>45.76271186440678</v>
      </c>
      <c r="R152" s="101">
        <v>1</v>
      </c>
      <c r="S152" s="103">
        <v>1</v>
      </c>
      <c r="T152" s="109"/>
      <c r="U152" s="115">
        <f>S152/R152*100</f>
        <v>100</v>
      </c>
      <c r="V152" s="115">
        <f>T152/R152*100</f>
        <v>0</v>
      </c>
      <c r="W152" s="52"/>
      <c r="X152" s="7"/>
      <c r="Y152" s="7"/>
      <c r="Z152" s="7"/>
      <c r="AA152" s="8"/>
      <c r="AB152" s="8"/>
      <c r="AC152" s="36"/>
      <c r="AD152" s="25"/>
      <c r="AE152" s="25"/>
      <c r="AF152" s="38"/>
      <c r="AG152" s="38"/>
    </row>
    <row r="153" spans="1:33" ht="31.5" customHeight="1">
      <c r="A153" s="53" t="s">
        <v>175</v>
      </c>
      <c r="B153" s="101">
        <f t="shared" si="74"/>
        <v>0</v>
      </c>
      <c r="C153" s="109">
        <v>0</v>
      </c>
      <c r="D153" s="109">
        <v>0</v>
      </c>
      <c r="E153" s="109">
        <v>0</v>
      </c>
      <c r="F153" s="109">
        <v>0</v>
      </c>
      <c r="G153" s="101">
        <f t="shared" si="69"/>
        <v>0</v>
      </c>
      <c r="H153" s="109">
        <v>0</v>
      </c>
      <c r="I153" s="109">
        <v>0</v>
      </c>
      <c r="J153" s="115">
        <v>0</v>
      </c>
      <c r="K153" s="115">
        <v>0</v>
      </c>
      <c r="L153" s="73" t="s">
        <v>138</v>
      </c>
      <c r="M153" s="101">
        <f>SUM(N153:O153)</f>
        <v>0</v>
      </c>
      <c r="N153" s="103"/>
      <c r="O153" s="103"/>
      <c r="P153" s="115">
        <v>0</v>
      </c>
      <c r="Q153" s="115">
        <v>0</v>
      </c>
      <c r="R153" s="101">
        <f t="shared" si="71"/>
        <v>0</v>
      </c>
      <c r="S153" s="103"/>
      <c r="T153" s="109"/>
      <c r="U153" s="115" t="e">
        <f>S153/R153*100</f>
        <v>#DIV/0!</v>
      </c>
      <c r="V153" s="115" t="e">
        <f>T153/R153*100</f>
        <v>#DIV/0!</v>
      </c>
      <c r="W153" s="52"/>
      <c r="X153" s="7"/>
      <c r="Y153" s="7"/>
      <c r="Z153" s="7"/>
      <c r="AA153" s="8"/>
      <c r="AB153" s="8"/>
      <c r="AC153" s="36"/>
      <c r="AD153" s="25"/>
      <c r="AE153" s="25"/>
      <c r="AF153" s="38"/>
      <c r="AG153" s="38"/>
    </row>
    <row r="154" spans="1:33" ht="31.5" customHeight="1">
      <c r="A154" s="53" t="s">
        <v>176</v>
      </c>
      <c r="B154" s="101">
        <f t="shared" si="74"/>
        <v>0</v>
      </c>
      <c r="C154" s="109">
        <v>0</v>
      </c>
      <c r="D154" s="109">
        <v>0</v>
      </c>
      <c r="E154" s="109">
        <v>0</v>
      </c>
      <c r="F154" s="109">
        <v>0</v>
      </c>
      <c r="G154" s="101">
        <f t="shared" si="69"/>
        <v>0</v>
      </c>
      <c r="H154" s="109">
        <v>0</v>
      </c>
      <c r="I154" s="109">
        <v>0</v>
      </c>
      <c r="J154" s="115">
        <v>0</v>
      </c>
      <c r="K154" s="115">
        <v>0</v>
      </c>
      <c r="L154" s="73" t="s">
        <v>205</v>
      </c>
      <c r="M154" s="101">
        <f aca="true" t="shared" si="79" ref="M154:M160">SUM(N154:O154)</f>
        <v>0</v>
      </c>
      <c r="N154" s="101"/>
      <c r="O154" s="101"/>
      <c r="P154" s="115">
        <v>0</v>
      </c>
      <c r="Q154" s="115">
        <v>0</v>
      </c>
      <c r="R154" s="101">
        <f t="shared" si="71"/>
        <v>0</v>
      </c>
      <c r="S154" s="109"/>
      <c r="T154" s="109"/>
      <c r="U154" s="115">
        <v>0</v>
      </c>
      <c r="V154" s="115">
        <v>0</v>
      </c>
      <c r="W154" s="52"/>
      <c r="X154" s="7"/>
      <c r="Y154" s="7"/>
      <c r="Z154" s="7"/>
      <c r="AA154" s="8"/>
      <c r="AB154" s="8"/>
      <c r="AC154" s="36"/>
      <c r="AD154" s="25"/>
      <c r="AE154" s="25"/>
      <c r="AF154" s="38"/>
      <c r="AG154" s="38"/>
    </row>
    <row r="155" spans="1:33" ht="31.5" customHeight="1">
      <c r="A155" s="53" t="s">
        <v>167</v>
      </c>
      <c r="B155" s="101">
        <f t="shared" si="74"/>
        <v>179</v>
      </c>
      <c r="C155" s="101">
        <v>148</v>
      </c>
      <c r="D155" s="101">
        <v>31</v>
      </c>
      <c r="E155" s="109">
        <v>0</v>
      </c>
      <c r="F155" s="109">
        <v>0</v>
      </c>
      <c r="G155" s="101">
        <f t="shared" si="69"/>
        <v>0</v>
      </c>
      <c r="H155" s="109">
        <v>0</v>
      </c>
      <c r="I155" s="109">
        <v>0</v>
      </c>
      <c r="J155" s="115">
        <v>0</v>
      </c>
      <c r="K155" s="115">
        <v>0</v>
      </c>
      <c r="L155" s="71" t="s">
        <v>194</v>
      </c>
      <c r="M155" s="101">
        <f t="shared" si="79"/>
        <v>0</v>
      </c>
      <c r="N155" s="101"/>
      <c r="O155" s="101"/>
      <c r="P155" s="115">
        <v>0</v>
      </c>
      <c r="Q155" s="115">
        <v>0</v>
      </c>
      <c r="R155" s="101">
        <f t="shared" si="71"/>
        <v>0</v>
      </c>
      <c r="S155" s="109"/>
      <c r="T155" s="109"/>
      <c r="U155" s="115" t="e">
        <f>S155/R155*100</f>
        <v>#DIV/0!</v>
      </c>
      <c r="V155" s="115" t="e">
        <f>T155/R155*100</f>
        <v>#DIV/0!</v>
      </c>
      <c r="W155" s="52"/>
      <c r="X155" s="7"/>
      <c r="Y155" s="7"/>
      <c r="Z155" s="7"/>
      <c r="AA155" s="8"/>
      <c r="AB155" s="8"/>
      <c r="AC155" s="36"/>
      <c r="AD155" s="25"/>
      <c r="AE155" s="25"/>
      <c r="AF155" s="38"/>
      <c r="AG155" s="38"/>
    </row>
    <row r="156" spans="1:33" ht="31.5" customHeight="1">
      <c r="A156" s="53" t="s">
        <v>185</v>
      </c>
      <c r="B156" s="101">
        <f t="shared" si="74"/>
        <v>0</v>
      </c>
      <c r="C156" s="109">
        <v>0</v>
      </c>
      <c r="D156" s="109">
        <v>0</v>
      </c>
      <c r="E156" s="109">
        <v>0</v>
      </c>
      <c r="F156" s="109">
        <v>0</v>
      </c>
      <c r="G156" s="101">
        <f t="shared" si="69"/>
        <v>0</v>
      </c>
      <c r="H156" s="109">
        <v>0</v>
      </c>
      <c r="I156" s="109">
        <v>0</v>
      </c>
      <c r="J156" s="115">
        <v>0</v>
      </c>
      <c r="K156" s="115">
        <v>0</v>
      </c>
      <c r="L156" s="77" t="s">
        <v>189</v>
      </c>
      <c r="M156" s="101">
        <f t="shared" si="79"/>
        <v>0</v>
      </c>
      <c r="N156" s="101"/>
      <c r="O156" s="101"/>
      <c r="P156" s="115">
        <v>0</v>
      </c>
      <c r="Q156" s="115">
        <v>0</v>
      </c>
      <c r="R156" s="101">
        <f t="shared" si="71"/>
        <v>0</v>
      </c>
      <c r="S156" s="110"/>
      <c r="T156" s="109"/>
      <c r="U156" s="115" t="e">
        <f>S156/R156*100</f>
        <v>#DIV/0!</v>
      </c>
      <c r="V156" s="115" t="e">
        <f>T156/R156*100</f>
        <v>#DIV/0!</v>
      </c>
      <c r="W156" s="52"/>
      <c r="X156" s="7"/>
      <c r="Y156" s="7"/>
      <c r="Z156" s="7"/>
      <c r="AA156" s="8"/>
      <c r="AB156" s="8"/>
      <c r="AC156" s="36"/>
      <c r="AD156" s="25"/>
      <c r="AE156" s="25"/>
      <c r="AF156" s="38"/>
      <c r="AG156" s="38"/>
    </row>
    <row r="157" spans="1:33" ht="31.5" customHeight="1">
      <c r="A157" s="51" t="s">
        <v>178</v>
      </c>
      <c r="B157" s="101">
        <f t="shared" si="74"/>
        <v>0</v>
      </c>
      <c r="C157" s="109">
        <v>0</v>
      </c>
      <c r="D157" s="109">
        <v>0</v>
      </c>
      <c r="E157" s="109">
        <v>0</v>
      </c>
      <c r="F157" s="109">
        <v>0</v>
      </c>
      <c r="G157" s="101">
        <f t="shared" si="69"/>
        <v>0</v>
      </c>
      <c r="H157" s="109">
        <v>0</v>
      </c>
      <c r="I157" s="109">
        <v>0</v>
      </c>
      <c r="J157" s="115">
        <v>0</v>
      </c>
      <c r="K157" s="115">
        <v>0</v>
      </c>
      <c r="L157" s="73" t="s">
        <v>190</v>
      </c>
      <c r="M157" s="101">
        <f t="shared" si="79"/>
        <v>6</v>
      </c>
      <c r="N157" s="102">
        <v>1</v>
      </c>
      <c r="O157" s="102">
        <v>5</v>
      </c>
      <c r="P157" s="107">
        <f t="shared" si="77"/>
        <v>16.666666666666664</v>
      </c>
      <c r="Q157" s="107">
        <f t="shared" si="78"/>
        <v>83.33333333333334</v>
      </c>
      <c r="R157" s="101">
        <f t="shared" si="71"/>
        <v>0</v>
      </c>
      <c r="S157" s="103"/>
      <c r="T157" s="103"/>
      <c r="U157" s="115" t="e">
        <f>S157/R157*100</f>
        <v>#DIV/0!</v>
      </c>
      <c r="V157" s="115" t="e">
        <f>T157/R157*100</f>
        <v>#DIV/0!</v>
      </c>
      <c r="W157" s="52"/>
      <c r="X157" s="7"/>
      <c r="Y157" s="7"/>
      <c r="Z157" s="7"/>
      <c r="AA157" s="8"/>
      <c r="AB157" s="8"/>
      <c r="AC157" s="36"/>
      <c r="AD157" s="25"/>
      <c r="AE157" s="25"/>
      <c r="AF157" s="38"/>
      <c r="AG157" s="38"/>
    </row>
    <row r="158" spans="1:33" ht="31.5" customHeight="1">
      <c r="A158" s="51" t="s">
        <v>179</v>
      </c>
      <c r="B158" s="101">
        <f t="shared" si="74"/>
        <v>0</v>
      </c>
      <c r="C158" s="109">
        <v>0</v>
      </c>
      <c r="D158" s="109">
        <v>0</v>
      </c>
      <c r="E158" s="109">
        <v>0</v>
      </c>
      <c r="F158" s="109">
        <v>0</v>
      </c>
      <c r="G158" s="101">
        <f>SUM(H158:I158)</f>
        <v>0</v>
      </c>
      <c r="H158" s="109">
        <v>0</v>
      </c>
      <c r="I158" s="109">
        <v>0</v>
      </c>
      <c r="J158" s="115">
        <v>0</v>
      </c>
      <c r="K158" s="115">
        <v>0</v>
      </c>
      <c r="L158" s="73" t="s">
        <v>191</v>
      </c>
      <c r="M158" s="101">
        <f t="shared" si="79"/>
        <v>0</v>
      </c>
      <c r="N158" s="102"/>
      <c r="O158" s="102"/>
      <c r="P158" s="115">
        <v>0</v>
      </c>
      <c r="Q158" s="115">
        <v>0</v>
      </c>
      <c r="R158" s="101">
        <f t="shared" si="71"/>
        <v>0</v>
      </c>
      <c r="S158" s="103"/>
      <c r="T158" s="103"/>
      <c r="U158" s="115" t="e">
        <f>S158/R158*100</f>
        <v>#DIV/0!</v>
      </c>
      <c r="V158" s="115" t="e">
        <f>T158/R158*100</f>
        <v>#DIV/0!</v>
      </c>
      <c r="W158" s="52"/>
      <c r="X158" s="7"/>
      <c r="Y158" s="7"/>
      <c r="Z158" s="7"/>
      <c r="AA158" s="8"/>
      <c r="AB158" s="8"/>
      <c r="AC158" s="36"/>
      <c r="AD158" s="25"/>
      <c r="AE158" s="25"/>
      <c r="AF158" s="38"/>
      <c r="AG158" s="38"/>
    </row>
    <row r="159" spans="1:33" ht="31.5" customHeight="1">
      <c r="A159" s="51" t="s">
        <v>180</v>
      </c>
      <c r="B159" s="101">
        <f t="shared" si="74"/>
        <v>0</v>
      </c>
      <c r="C159" s="109">
        <v>0</v>
      </c>
      <c r="D159" s="109">
        <v>0</v>
      </c>
      <c r="E159" s="109">
        <v>0</v>
      </c>
      <c r="F159" s="109">
        <v>0</v>
      </c>
      <c r="G159" s="101">
        <f>SUM(H159:I159)</f>
        <v>0</v>
      </c>
      <c r="H159" s="109">
        <v>0</v>
      </c>
      <c r="I159" s="109">
        <v>0</v>
      </c>
      <c r="J159" s="115">
        <v>0</v>
      </c>
      <c r="K159" s="115">
        <v>0</v>
      </c>
      <c r="L159" s="73" t="s">
        <v>192</v>
      </c>
      <c r="M159" s="101">
        <f t="shared" si="79"/>
        <v>0</v>
      </c>
      <c r="N159" s="103"/>
      <c r="O159" s="103"/>
      <c r="P159" s="115">
        <v>0</v>
      </c>
      <c r="Q159" s="115">
        <v>0</v>
      </c>
      <c r="R159" s="101">
        <f t="shared" si="71"/>
        <v>0</v>
      </c>
      <c r="S159" s="103"/>
      <c r="T159" s="109"/>
      <c r="U159" s="115" t="e">
        <f>S159/R159*100</f>
        <v>#DIV/0!</v>
      </c>
      <c r="V159" s="115" t="e">
        <f>T159/R159*100</f>
        <v>#DIV/0!</v>
      </c>
      <c r="W159" s="52"/>
      <c r="X159" s="7"/>
      <c r="Y159" s="7"/>
      <c r="Z159" s="7"/>
      <c r="AA159" s="8"/>
      <c r="AB159" s="8"/>
      <c r="AC159" s="36"/>
      <c r="AD159" s="25"/>
      <c r="AE159" s="25"/>
      <c r="AF159" s="38"/>
      <c r="AG159" s="38"/>
    </row>
    <row r="160" spans="1:33" ht="31.5" customHeight="1">
      <c r="A160" s="52" t="s">
        <v>181</v>
      </c>
      <c r="B160" s="101">
        <f t="shared" si="74"/>
        <v>0</v>
      </c>
      <c r="C160" s="109">
        <v>0</v>
      </c>
      <c r="D160" s="109">
        <v>0</v>
      </c>
      <c r="E160" s="109">
        <v>0</v>
      </c>
      <c r="F160" s="109">
        <v>0</v>
      </c>
      <c r="G160" s="101">
        <f>SUM(H160:I160)</f>
        <v>0</v>
      </c>
      <c r="H160" s="109">
        <v>0</v>
      </c>
      <c r="I160" s="109">
        <v>0</v>
      </c>
      <c r="J160" s="115">
        <v>0</v>
      </c>
      <c r="K160" s="115">
        <v>0</v>
      </c>
      <c r="L160" s="73" t="s">
        <v>193</v>
      </c>
      <c r="M160" s="101">
        <f t="shared" si="79"/>
        <v>0</v>
      </c>
      <c r="N160" s="103"/>
      <c r="O160" s="103"/>
      <c r="P160" s="115">
        <v>0</v>
      </c>
      <c r="Q160" s="115">
        <v>0</v>
      </c>
      <c r="R160" s="101">
        <f t="shared" si="71"/>
        <v>0</v>
      </c>
      <c r="S160" s="109"/>
      <c r="T160" s="109"/>
      <c r="U160" s="115">
        <v>0</v>
      </c>
      <c r="V160" s="115">
        <v>0</v>
      </c>
      <c r="W160" s="52"/>
      <c r="X160" s="7"/>
      <c r="Y160" s="7"/>
      <c r="Z160" s="7"/>
      <c r="AA160" s="8"/>
      <c r="AB160" s="8"/>
      <c r="AC160" s="36"/>
      <c r="AD160" s="25"/>
      <c r="AE160" s="25"/>
      <c r="AF160" s="38"/>
      <c r="AG160" s="38"/>
    </row>
    <row r="161" spans="1:33" ht="31.5" customHeight="1">
      <c r="A161" s="52" t="s">
        <v>182</v>
      </c>
      <c r="B161" s="101">
        <f t="shared" si="74"/>
        <v>0</v>
      </c>
      <c r="C161" s="109">
        <v>0</v>
      </c>
      <c r="D161" s="109">
        <v>0</v>
      </c>
      <c r="E161" s="109">
        <v>0</v>
      </c>
      <c r="F161" s="109">
        <v>0</v>
      </c>
      <c r="G161" s="101">
        <f>SUM(H161:I161)</f>
        <v>0</v>
      </c>
      <c r="H161" s="109">
        <v>0</v>
      </c>
      <c r="I161" s="109">
        <v>0</v>
      </c>
      <c r="J161" s="115">
        <v>0</v>
      </c>
      <c r="K161" s="115">
        <v>0</v>
      </c>
      <c r="L161" s="52" t="s">
        <v>203</v>
      </c>
      <c r="M161" s="160">
        <f>SUM(N161:O161)</f>
        <v>84</v>
      </c>
      <c r="N161" s="160">
        <v>34</v>
      </c>
      <c r="O161" s="160">
        <v>50</v>
      </c>
      <c r="P161" s="160">
        <f t="shared" si="77"/>
        <v>40.476190476190474</v>
      </c>
      <c r="Q161" s="160">
        <f t="shared" si="78"/>
        <v>59.523809523809526</v>
      </c>
      <c r="R161" s="160" t="s">
        <v>24</v>
      </c>
      <c r="S161" s="160" t="s">
        <v>24</v>
      </c>
      <c r="T161" s="160" t="s">
        <v>24</v>
      </c>
      <c r="U161" s="160" t="s">
        <v>24</v>
      </c>
      <c r="V161" s="160" t="s">
        <v>24</v>
      </c>
      <c r="W161" s="52"/>
      <c r="X161" s="7"/>
      <c r="Y161" s="7"/>
      <c r="Z161" s="7"/>
      <c r="AA161" s="8"/>
      <c r="AB161" s="8"/>
      <c r="AC161" s="36"/>
      <c r="AD161" s="25"/>
      <c r="AE161" s="25"/>
      <c r="AF161" s="38"/>
      <c r="AG161" s="38"/>
    </row>
    <row r="162" spans="1:33" ht="31.5" customHeight="1">
      <c r="A162" s="53" t="s">
        <v>183</v>
      </c>
      <c r="B162" s="101">
        <f t="shared" si="74"/>
        <v>0</v>
      </c>
      <c r="C162" s="109">
        <v>0</v>
      </c>
      <c r="D162" s="109">
        <v>0</v>
      </c>
      <c r="E162" s="109">
        <v>0</v>
      </c>
      <c r="F162" s="109">
        <v>0</v>
      </c>
      <c r="G162" s="101">
        <f>SUM(H162:I162)</f>
        <v>0</v>
      </c>
      <c r="H162" s="109">
        <v>0</v>
      </c>
      <c r="I162" s="109">
        <v>0</v>
      </c>
      <c r="J162" s="115">
        <v>0</v>
      </c>
      <c r="K162" s="115">
        <v>0</v>
      </c>
      <c r="L162" s="52" t="s">
        <v>211</v>
      </c>
      <c r="M162" s="160">
        <f>SUM(N162:O162)</f>
        <v>86</v>
      </c>
      <c r="N162" s="160">
        <v>37</v>
      </c>
      <c r="O162" s="160">
        <v>49</v>
      </c>
      <c r="P162" s="160">
        <f t="shared" si="77"/>
        <v>43.02325581395349</v>
      </c>
      <c r="Q162" s="160">
        <f t="shared" si="78"/>
        <v>56.97674418604651</v>
      </c>
      <c r="R162" s="160">
        <v>1</v>
      </c>
      <c r="S162" s="160">
        <v>1</v>
      </c>
      <c r="T162" s="160">
        <v>0</v>
      </c>
      <c r="U162" s="160">
        <v>100</v>
      </c>
      <c r="V162" s="160">
        <f>T162/R162*100</f>
        <v>0</v>
      </c>
      <c r="W162" s="52"/>
      <c r="X162" s="7"/>
      <c r="Y162" s="7"/>
      <c r="Z162" s="7"/>
      <c r="AA162" s="8"/>
      <c r="AB162" s="8"/>
      <c r="AC162" s="36"/>
      <c r="AD162" s="25"/>
      <c r="AE162" s="25"/>
      <c r="AF162" s="38"/>
      <c r="AG162" s="38"/>
    </row>
    <row r="163" spans="1:33" ht="31.5" customHeight="1">
      <c r="A163" s="53" t="s">
        <v>184</v>
      </c>
      <c r="B163" s="101">
        <f t="shared" si="74"/>
        <v>0</v>
      </c>
      <c r="C163" s="109">
        <v>0</v>
      </c>
      <c r="D163" s="109">
        <v>0</v>
      </c>
      <c r="E163" s="109">
        <v>0</v>
      </c>
      <c r="F163" s="109">
        <v>0</v>
      </c>
      <c r="G163" s="101">
        <f>SUM(H163:I163)</f>
        <v>0</v>
      </c>
      <c r="H163" s="109">
        <v>0</v>
      </c>
      <c r="I163" s="109">
        <v>0</v>
      </c>
      <c r="J163" s="115">
        <v>0</v>
      </c>
      <c r="K163" s="115">
        <v>0</v>
      </c>
      <c r="L163" s="52" t="s">
        <v>212</v>
      </c>
      <c r="M163" s="160">
        <f>N163+O163</f>
        <v>56</v>
      </c>
      <c r="N163" s="160">
        <v>23</v>
      </c>
      <c r="O163" s="160">
        <v>33</v>
      </c>
      <c r="P163" s="160">
        <f t="shared" si="77"/>
        <v>41.07142857142857</v>
      </c>
      <c r="Q163" s="160">
        <f t="shared" si="78"/>
        <v>58.92857142857143</v>
      </c>
      <c r="R163" s="160">
        <v>1</v>
      </c>
      <c r="S163" s="160">
        <v>1</v>
      </c>
      <c r="T163" s="160">
        <v>0</v>
      </c>
      <c r="U163" s="160">
        <f>S163/R163*100</f>
        <v>100</v>
      </c>
      <c r="V163" s="160">
        <f>T163/R163*100</f>
        <v>0</v>
      </c>
      <c r="W163" s="52"/>
      <c r="X163" s="7"/>
      <c r="Y163" s="7"/>
      <c r="Z163" s="7"/>
      <c r="AA163" s="8"/>
      <c r="AB163" s="8"/>
      <c r="AC163" s="36"/>
      <c r="AD163" s="25"/>
      <c r="AE163" s="25"/>
      <c r="AF163" s="38"/>
      <c r="AG163" s="38"/>
    </row>
    <row r="164" spans="1:33" ht="31.5" customHeight="1">
      <c r="A164" s="53" t="s">
        <v>187</v>
      </c>
      <c r="B164" s="101">
        <f t="shared" si="74"/>
        <v>1</v>
      </c>
      <c r="C164" s="109">
        <v>0</v>
      </c>
      <c r="D164" s="101">
        <v>1</v>
      </c>
      <c r="E164" s="109">
        <v>0</v>
      </c>
      <c r="F164" s="109">
        <v>0</v>
      </c>
      <c r="G164" s="101">
        <f>SUM(H164:I164)</f>
        <v>0</v>
      </c>
      <c r="H164" s="109">
        <v>0</v>
      </c>
      <c r="I164" s="109">
        <v>0</v>
      </c>
      <c r="J164" s="115">
        <v>0</v>
      </c>
      <c r="K164" s="115">
        <v>0</v>
      </c>
      <c r="L164" s="52" t="s">
        <v>213</v>
      </c>
      <c r="M164" s="160">
        <f>N164+O164</f>
        <v>64</v>
      </c>
      <c r="N164" s="160">
        <v>24</v>
      </c>
      <c r="O164" s="160">
        <v>40</v>
      </c>
      <c r="P164" s="160">
        <f t="shared" si="77"/>
        <v>37.5</v>
      </c>
      <c r="Q164" s="160">
        <f t="shared" si="78"/>
        <v>62.5</v>
      </c>
      <c r="R164" s="160">
        <v>1</v>
      </c>
      <c r="S164" s="160">
        <v>1</v>
      </c>
      <c r="T164" s="160">
        <v>0</v>
      </c>
      <c r="U164" s="160">
        <f>S164/R164*100</f>
        <v>100</v>
      </c>
      <c r="V164" s="160">
        <f>T164/R164*100</f>
        <v>0</v>
      </c>
      <c r="W164" s="52"/>
      <c r="X164" s="7"/>
      <c r="Y164" s="7"/>
      <c r="Z164" s="7"/>
      <c r="AA164" s="8"/>
      <c r="AB164" s="8"/>
      <c r="AC164" s="36"/>
      <c r="AD164" s="25"/>
      <c r="AE164" s="25"/>
      <c r="AF164" s="38"/>
      <c r="AG164" s="38"/>
    </row>
    <row r="165" spans="1:33" ht="31.5" customHeight="1">
      <c r="A165" s="104" t="s">
        <v>186</v>
      </c>
      <c r="B165" s="104">
        <f>SUM(C165:D165)</f>
        <v>1</v>
      </c>
      <c r="C165" s="109">
        <v>0</v>
      </c>
      <c r="D165" s="104">
        <v>1</v>
      </c>
      <c r="E165" s="109">
        <v>0</v>
      </c>
      <c r="F165" s="109">
        <v>0</v>
      </c>
      <c r="G165" s="104">
        <f>SUM(H165:I165)</f>
        <v>0</v>
      </c>
      <c r="H165" s="109">
        <v>0</v>
      </c>
      <c r="I165" s="109">
        <v>0</v>
      </c>
      <c r="J165" s="115">
        <v>0</v>
      </c>
      <c r="K165" s="115">
        <v>0</v>
      </c>
      <c r="L165" s="52" t="s">
        <v>214</v>
      </c>
      <c r="M165" s="160">
        <f>N165+O165</f>
        <v>45</v>
      </c>
      <c r="N165" s="160">
        <v>18</v>
      </c>
      <c r="O165" s="160">
        <v>27</v>
      </c>
      <c r="P165" s="160">
        <f t="shared" si="77"/>
        <v>40</v>
      </c>
      <c r="Q165" s="160">
        <f t="shared" si="78"/>
        <v>60</v>
      </c>
      <c r="R165" s="160">
        <v>1</v>
      </c>
      <c r="S165" s="160">
        <v>1</v>
      </c>
      <c r="T165" s="160">
        <v>0</v>
      </c>
      <c r="U165" s="160">
        <f>S165/R165*100</f>
        <v>100</v>
      </c>
      <c r="V165" s="160">
        <f>T165/R165*100</f>
        <v>0</v>
      </c>
      <c r="W165" s="52"/>
      <c r="X165" s="7"/>
      <c r="Y165" s="7"/>
      <c r="Z165" s="7"/>
      <c r="AA165" s="8"/>
      <c r="AB165" s="8"/>
      <c r="AC165" s="36"/>
      <c r="AD165" s="25"/>
      <c r="AE165" s="25"/>
      <c r="AF165" s="38"/>
      <c r="AG165" s="38"/>
    </row>
    <row r="166" spans="1:33" ht="31.5" customHeight="1">
      <c r="A166" s="53" t="s">
        <v>207</v>
      </c>
      <c r="B166" s="104">
        <f>SUM(C166:D166)</f>
        <v>137</v>
      </c>
      <c r="C166" s="104">
        <v>85</v>
      </c>
      <c r="D166" s="104">
        <v>52</v>
      </c>
      <c r="E166" s="104">
        <f>C166/B166*100</f>
        <v>62.04379562043796</v>
      </c>
      <c r="F166" s="104">
        <f>D166/B166*100</f>
        <v>37.95620437956204</v>
      </c>
      <c r="G166" s="104">
        <f>SUM(H166:I166)</f>
        <v>1</v>
      </c>
      <c r="H166" s="104">
        <v>1</v>
      </c>
      <c r="I166" s="104">
        <v>0</v>
      </c>
      <c r="J166" s="104">
        <f>H166/G166*100</f>
        <v>100</v>
      </c>
      <c r="K166" s="104">
        <f>I166/G166*100</f>
        <v>0</v>
      </c>
      <c r="L166" s="73"/>
      <c r="M166" s="7"/>
      <c r="N166" s="7"/>
      <c r="O166" s="7"/>
      <c r="P166" s="8"/>
      <c r="Q166" s="8"/>
      <c r="R166" s="36"/>
      <c r="S166" s="25"/>
      <c r="T166" s="25"/>
      <c r="U166" s="38"/>
      <c r="V166" s="38"/>
      <c r="W166" s="52"/>
      <c r="X166" s="7"/>
      <c r="Y166" s="7"/>
      <c r="Z166" s="7"/>
      <c r="AA166" s="8"/>
      <c r="AB166" s="8"/>
      <c r="AC166" s="36"/>
      <c r="AD166" s="25"/>
      <c r="AE166" s="25"/>
      <c r="AF166" s="38"/>
      <c r="AG166" s="38"/>
    </row>
    <row r="167" spans="1:33" ht="30.75" customHeight="1">
      <c r="A167" s="53" t="s">
        <v>208</v>
      </c>
      <c r="B167" s="104">
        <f>SUM(C167:D167)</f>
        <v>117</v>
      </c>
      <c r="C167" s="104">
        <v>68</v>
      </c>
      <c r="D167" s="104">
        <v>49</v>
      </c>
      <c r="E167" s="104">
        <f>C167/B167*100</f>
        <v>58.119658119658126</v>
      </c>
      <c r="F167" s="104">
        <f>D167/B167*100</f>
        <v>41.88034188034188</v>
      </c>
      <c r="G167" s="104">
        <f>SUM(H167:I167)</f>
        <v>1</v>
      </c>
      <c r="H167" s="104">
        <v>1</v>
      </c>
      <c r="I167" s="104">
        <v>0</v>
      </c>
      <c r="J167" s="104">
        <f>H167/G167*100</f>
        <v>100</v>
      </c>
      <c r="K167" s="104">
        <f>I167/G167*100</f>
        <v>0</v>
      </c>
      <c r="L167" s="73"/>
      <c r="M167" s="7"/>
      <c r="N167" s="7"/>
      <c r="O167" s="7"/>
      <c r="P167" s="8"/>
      <c r="Q167" s="8"/>
      <c r="R167" s="36"/>
      <c r="S167" s="25"/>
      <c r="T167" s="25"/>
      <c r="U167" s="38"/>
      <c r="V167" s="38"/>
      <c r="W167" s="52"/>
      <c r="X167" s="7"/>
      <c r="Y167" s="7"/>
      <c r="Z167" s="7"/>
      <c r="AA167" s="8"/>
      <c r="AB167" s="8"/>
      <c r="AC167" s="36"/>
      <c r="AD167" s="25"/>
      <c r="AE167" s="25"/>
      <c r="AF167" s="38"/>
      <c r="AG167" s="38"/>
    </row>
    <row r="168" spans="1:33" ht="31.5" customHeight="1">
      <c r="A168" s="53" t="s">
        <v>209</v>
      </c>
      <c r="B168" s="104">
        <f>SUM(C168:D168)</f>
        <v>20</v>
      </c>
      <c r="C168" s="104">
        <v>17</v>
      </c>
      <c r="D168" s="104">
        <v>3</v>
      </c>
      <c r="E168" s="104">
        <f>C168/B168*100</f>
        <v>85</v>
      </c>
      <c r="F168" s="104">
        <f>D168/B168*100</f>
        <v>15</v>
      </c>
      <c r="G168" s="104">
        <f>SUM(H168:I168)</f>
        <v>1</v>
      </c>
      <c r="H168" s="104">
        <v>1</v>
      </c>
      <c r="I168" s="104">
        <v>0</v>
      </c>
      <c r="J168" s="104">
        <f>H168/G168*100</f>
        <v>100</v>
      </c>
      <c r="K168" s="104">
        <f>I168/G168*100</f>
        <v>0</v>
      </c>
      <c r="L168" s="73"/>
      <c r="M168" s="7"/>
      <c r="N168" s="7"/>
      <c r="O168" s="7"/>
      <c r="P168" s="8"/>
      <c r="Q168" s="8"/>
      <c r="R168" s="36"/>
      <c r="S168" s="25"/>
      <c r="T168" s="25"/>
      <c r="U168" s="38"/>
      <c r="V168" s="38"/>
      <c r="W168" s="52"/>
      <c r="X168" s="7"/>
      <c r="Y168" s="7"/>
      <c r="Z168" s="7"/>
      <c r="AA168" s="8"/>
      <c r="AB168" s="8"/>
      <c r="AC168" s="36"/>
      <c r="AD168" s="25"/>
      <c r="AE168" s="25"/>
      <c r="AF168" s="38"/>
      <c r="AG168" s="38"/>
    </row>
    <row r="169" spans="1:33" ht="31.5" customHeight="1">
      <c r="A169" s="53" t="s">
        <v>215</v>
      </c>
      <c r="B169" s="160">
        <f>SUM(C169:D169)</f>
        <v>93</v>
      </c>
      <c r="C169" s="160">
        <v>40</v>
      </c>
      <c r="D169" s="160">
        <v>53</v>
      </c>
      <c r="E169" s="109">
        <v>0</v>
      </c>
      <c r="F169" s="109">
        <v>0</v>
      </c>
      <c r="G169" s="160">
        <f>SUM(H169:I169)</f>
        <v>0</v>
      </c>
      <c r="H169" s="160">
        <v>0</v>
      </c>
      <c r="I169" s="160">
        <v>0</v>
      </c>
      <c r="J169" s="115">
        <v>0</v>
      </c>
      <c r="K169" s="115">
        <v>0</v>
      </c>
      <c r="L169" s="160"/>
      <c r="M169" s="7"/>
      <c r="N169" s="7"/>
      <c r="O169" s="7"/>
      <c r="P169" s="8"/>
      <c r="Q169" s="8"/>
      <c r="R169" s="36"/>
      <c r="S169" s="25"/>
      <c r="T169" s="25"/>
      <c r="U169" s="38"/>
      <c r="V169" s="38"/>
      <c r="W169" s="52"/>
      <c r="X169" s="7"/>
      <c r="Y169" s="7"/>
      <c r="Z169" s="7"/>
      <c r="AA169" s="8"/>
      <c r="AB169" s="8"/>
      <c r="AC169" s="36"/>
      <c r="AD169" s="25"/>
      <c r="AE169" s="25"/>
      <c r="AF169" s="38"/>
      <c r="AG169" s="38"/>
    </row>
    <row r="170" spans="1:33" ht="31.5" customHeight="1">
      <c r="A170" s="53" t="s">
        <v>210</v>
      </c>
      <c r="B170" s="160">
        <f>SUM(C170:D170)</f>
        <v>35</v>
      </c>
      <c r="C170" s="160">
        <v>8</v>
      </c>
      <c r="D170" s="160">
        <v>27</v>
      </c>
      <c r="E170" s="109">
        <v>0</v>
      </c>
      <c r="F170" s="109">
        <v>0</v>
      </c>
      <c r="G170" s="160">
        <f>SUM(H170:I170)</f>
        <v>1</v>
      </c>
      <c r="H170" s="160">
        <v>0</v>
      </c>
      <c r="I170" s="160">
        <v>1</v>
      </c>
      <c r="J170" s="160">
        <f>H170/G170*100</f>
        <v>0</v>
      </c>
      <c r="K170" s="160">
        <f>I170/G170*100</f>
        <v>100</v>
      </c>
      <c r="L170" s="160"/>
      <c r="M170" s="7"/>
      <c r="N170" s="7"/>
      <c r="O170" s="7"/>
      <c r="P170" s="8"/>
      <c r="Q170" s="8"/>
      <c r="R170" s="36"/>
      <c r="S170" s="25"/>
      <c r="T170" s="25"/>
      <c r="U170" s="38"/>
      <c r="V170" s="38"/>
      <c r="W170" s="52"/>
      <c r="X170" s="7"/>
      <c r="Y170" s="7"/>
      <c r="Z170" s="7"/>
      <c r="AA170" s="8"/>
      <c r="AB170" s="8"/>
      <c r="AC170" s="36"/>
      <c r="AD170" s="25"/>
      <c r="AE170" s="25"/>
      <c r="AF170" s="38"/>
      <c r="AG170" s="38"/>
    </row>
    <row r="171" spans="5:33" ht="31.5" customHeight="1">
      <c r="E171" s="160"/>
      <c r="L171" s="74"/>
      <c r="M171" s="29"/>
      <c r="N171" s="29"/>
      <c r="O171" s="29"/>
      <c r="P171" s="30"/>
      <c r="Q171" s="30"/>
      <c r="R171" s="35"/>
      <c r="S171" s="57"/>
      <c r="T171" s="57"/>
      <c r="U171" s="37"/>
      <c r="V171" s="37"/>
      <c r="W171" s="52"/>
      <c r="X171" s="7"/>
      <c r="Y171" s="7"/>
      <c r="Z171" s="7"/>
      <c r="AA171" s="8"/>
      <c r="AB171" s="8"/>
      <c r="AC171" s="36"/>
      <c r="AD171" s="25"/>
      <c r="AE171" s="25"/>
      <c r="AF171" s="38"/>
      <c r="AG171" s="38"/>
    </row>
    <row r="172" spans="1:33" ht="31.5" customHeight="1">
      <c r="A172" s="70"/>
      <c r="B172" s="101"/>
      <c r="C172" s="101"/>
      <c r="D172" s="101"/>
      <c r="E172" s="107"/>
      <c r="F172" s="107"/>
      <c r="G172" s="101"/>
      <c r="H172" s="110"/>
      <c r="I172" s="109"/>
      <c r="J172" s="115"/>
      <c r="K172" s="115"/>
      <c r="L172" s="52"/>
      <c r="M172" s="7"/>
      <c r="N172" s="7"/>
      <c r="O172" s="7"/>
      <c r="P172" s="8"/>
      <c r="Q172" s="8"/>
      <c r="R172" s="36"/>
      <c r="S172" s="25"/>
      <c r="T172" s="25"/>
      <c r="U172" s="38"/>
      <c r="V172" s="38"/>
      <c r="W172" s="52"/>
      <c r="X172" s="7"/>
      <c r="Y172" s="7"/>
      <c r="Z172" s="7"/>
      <c r="AA172" s="8"/>
      <c r="AB172" s="8"/>
      <c r="AC172" s="36"/>
      <c r="AD172" s="25"/>
      <c r="AE172" s="25"/>
      <c r="AF172" s="38"/>
      <c r="AG172" s="38"/>
    </row>
    <row r="173" ht="31.5" customHeight="1">
      <c r="A173" s="1" t="s">
        <v>129</v>
      </c>
    </row>
    <row r="174" ht="31.5" customHeight="1">
      <c r="A174" s="2" t="s">
        <v>11</v>
      </c>
    </row>
  </sheetData>
  <sheetProtection/>
  <mergeCells count="156">
    <mergeCell ref="AC105:AG105"/>
    <mergeCell ref="X106:X108"/>
    <mergeCell ref="AA106:AB106"/>
    <mergeCell ref="I107:I108"/>
    <mergeCell ref="J107:J108"/>
    <mergeCell ref="K107:K108"/>
    <mergeCell ref="N107:N108"/>
    <mergeCell ref="O107:O108"/>
    <mergeCell ref="AB107:AB108"/>
    <mergeCell ref="W105:W108"/>
    <mergeCell ref="X105:AB105"/>
    <mergeCell ref="V107:V108"/>
    <mergeCell ref="AC106:AC108"/>
    <mergeCell ref="AF106:AG106"/>
    <mergeCell ref="Y107:Y108"/>
    <mergeCell ref="Z107:Z108"/>
    <mergeCell ref="AA107:AA108"/>
    <mergeCell ref="AD107:AD108"/>
    <mergeCell ref="AE107:AE108"/>
    <mergeCell ref="AF107:AF108"/>
    <mergeCell ref="AG107:AG108"/>
    <mergeCell ref="P107:P108"/>
    <mergeCell ref="J106:K106"/>
    <mergeCell ref="M106:M108"/>
    <mergeCell ref="P106:Q106"/>
    <mergeCell ref="R106:R108"/>
    <mergeCell ref="U106:V106"/>
    <mergeCell ref="Q107:Q108"/>
    <mergeCell ref="S107:S108"/>
    <mergeCell ref="T107:T108"/>
    <mergeCell ref="U107:U108"/>
    <mergeCell ref="G106:G108"/>
    <mergeCell ref="C107:C108"/>
    <mergeCell ref="D107:D108"/>
    <mergeCell ref="E107:E108"/>
    <mergeCell ref="F107:F108"/>
    <mergeCell ref="H107:H108"/>
    <mergeCell ref="O75:O76"/>
    <mergeCell ref="A104:V104"/>
    <mergeCell ref="A105:A108"/>
    <mergeCell ref="B105:F105"/>
    <mergeCell ref="G105:K105"/>
    <mergeCell ref="L105:L108"/>
    <mergeCell ref="M105:Q105"/>
    <mergeCell ref="R105:V105"/>
    <mergeCell ref="B106:B108"/>
    <mergeCell ref="E106:F106"/>
    <mergeCell ref="H75:H76"/>
    <mergeCell ref="Q75:Q76"/>
    <mergeCell ref="S75:S76"/>
    <mergeCell ref="T75:T76"/>
    <mergeCell ref="U75:U76"/>
    <mergeCell ref="V75:V76"/>
    <mergeCell ref="I75:I76"/>
    <mergeCell ref="J75:J76"/>
    <mergeCell ref="K75:K76"/>
    <mergeCell ref="N75:N76"/>
    <mergeCell ref="B74:B76"/>
    <mergeCell ref="E74:F74"/>
    <mergeCell ref="G74:G76"/>
    <mergeCell ref="J74:K74"/>
    <mergeCell ref="M74:M76"/>
    <mergeCell ref="P75:P76"/>
    <mergeCell ref="C75:C76"/>
    <mergeCell ref="D75:D76"/>
    <mergeCell ref="E75:E76"/>
    <mergeCell ref="F75:F76"/>
    <mergeCell ref="A72:V72"/>
    <mergeCell ref="A73:A76"/>
    <mergeCell ref="B73:F73"/>
    <mergeCell ref="G73:K73"/>
    <mergeCell ref="L73:L76"/>
    <mergeCell ref="M73:Q73"/>
    <mergeCell ref="P74:Q74"/>
    <mergeCell ref="R74:R76"/>
    <mergeCell ref="U74:V74"/>
    <mergeCell ref="R73:V73"/>
    <mergeCell ref="L5:L7"/>
    <mergeCell ref="M5:Q5"/>
    <mergeCell ref="R5:V5"/>
    <mergeCell ref="M6:M7"/>
    <mergeCell ref="P6:Q6"/>
    <mergeCell ref="R6:R7"/>
    <mergeCell ref="A38:K38"/>
    <mergeCell ref="A39:A41"/>
    <mergeCell ref="B39:F39"/>
    <mergeCell ref="W4:AG4"/>
    <mergeCell ref="B2:AG2"/>
    <mergeCell ref="A4:K4"/>
    <mergeCell ref="L4:V4"/>
    <mergeCell ref="W5:W7"/>
    <mergeCell ref="X5:AB5"/>
    <mergeCell ref="J6:K6"/>
    <mergeCell ref="G39:K39"/>
    <mergeCell ref="B40:B41"/>
    <mergeCell ref="E40:F40"/>
    <mergeCell ref="G40:G41"/>
    <mergeCell ref="J40:K40"/>
    <mergeCell ref="R39:V39"/>
    <mergeCell ref="M40:M41"/>
    <mergeCell ref="X6:X7"/>
    <mergeCell ref="AA6:AB6"/>
    <mergeCell ref="U6:V6"/>
    <mergeCell ref="A5:A7"/>
    <mergeCell ref="B5:F5"/>
    <mergeCell ref="AC5:AG5"/>
    <mergeCell ref="G5:K5"/>
    <mergeCell ref="B6:B7"/>
    <mergeCell ref="E6:F6"/>
    <mergeCell ref="G6:G7"/>
    <mergeCell ref="AC6:AC7"/>
    <mergeCell ref="L38:AG38"/>
    <mergeCell ref="AF6:AG6"/>
    <mergeCell ref="L39:L41"/>
    <mergeCell ref="M39:Q39"/>
    <mergeCell ref="W39:W41"/>
    <mergeCell ref="X39:AB39"/>
    <mergeCell ref="AC39:AG39"/>
    <mergeCell ref="X40:X41"/>
    <mergeCell ref="AC40:AC41"/>
    <mergeCell ref="M139:Q139"/>
    <mergeCell ref="R139:V139"/>
    <mergeCell ref="B140:B142"/>
    <mergeCell ref="E140:F140"/>
    <mergeCell ref="G140:G142"/>
    <mergeCell ref="AF40:AG40"/>
    <mergeCell ref="AA40:AB40"/>
    <mergeCell ref="P40:Q40"/>
    <mergeCell ref="R40:R41"/>
    <mergeCell ref="U40:V40"/>
    <mergeCell ref="C141:C142"/>
    <mergeCell ref="D141:D142"/>
    <mergeCell ref="E141:E142"/>
    <mergeCell ref="F141:F142"/>
    <mergeCell ref="H141:H142"/>
    <mergeCell ref="A138:V138"/>
    <mergeCell ref="A139:A142"/>
    <mergeCell ref="B139:F139"/>
    <mergeCell ref="G139:K139"/>
    <mergeCell ref="L139:L142"/>
    <mergeCell ref="P141:P142"/>
    <mergeCell ref="J140:K140"/>
    <mergeCell ref="M140:M142"/>
    <mergeCell ref="P140:Q140"/>
    <mergeCell ref="R140:R142"/>
    <mergeCell ref="U140:V140"/>
    <mergeCell ref="Q141:Q142"/>
    <mergeCell ref="S141:S142"/>
    <mergeCell ref="T141:T142"/>
    <mergeCell ref="U141:U142"/>
    <mergeCell ref="V141:V142"/>
    <mergeCell ref="I141:I142"/>
    <mergeCell ref="J141:J142"/>
    <mergeCell ref="K141:K142"/>
    <mergeCell ref="N141:N142"/>
    <mergeCell ref="O141:O14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吳友升</cp:lastModifiedBy>
  <cp:lastPrinted>2022-04-15T07:16:31Z</cp:lastPrinted>
  <dcterms:created xsi:type="dcterms:W3CDTF">2009-05-20T05:51:10Z</dcterms:created>
  <dcterms:modified xsi:type="dcterms:W3CDTF">2023-07-18T07:03:14Z</dcterms:modified>
  <cp:category/>
  <cp:version/>
  <cp:contentType/>
  <cp:contentStatus/>
</cp:coreProperties>
</file>