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40" activeTab="0"/>
  </bookViews>
  <sheets>
    <sheet name="公聽會" sheetId="1" r:id="rId1"/>
  </sheets>
  <definedNames>
    <definedName name="_xlnm.Print_Titles" localSheetId="0">'公聽會'!$1:$3</definedName>
  </definedNames>
  <calcPr fullCalcOnLoad="1"/>
</workbook>
</file>

<file path=xl/sharedStrings.xml><?xml version="1.0" encoding="utf-8"?>
<sst xmlns="http://schemas.openxmlformats.org/spreadsheetml/2006/main" count="135" uniqueCount="81">
  <si>
    <t xml:space="preserve">男 </t>
  </si>
  <si>
    <t>男</t>
  </si>
  <si>
    <t>女</t>
  </si>
  <si>
    <t>占比(%)</t>
  </si>
  <si>
    <t>總計</t>
  </si>
  <si>
    <t>民國105年度</t>
  </si>
  <si>
    <t>公聽會名稱</t>
  </si>
  <si>
    <t>資料來源：桃園市政府工務局用地科</t>
  </si>
  <si>
    <t>編製機關：桃園市政府工務局</t>
  </si>
  <si>
    <t>總計
(人次)</t>
  </si>
  <si>
    <t>「客運園區至機場聯絡道路（大園區華興路至老街溪口）新闢工程」第1場公聽會</t>
  </si>
  <si>
    <t>「客運園區至機場聯絡道路新闢工程（環區北路至華興路）」第1場公聽會</t>
  </si>
  <si>
    <t>「客運園區至機場聯絡道路新闢工程（環區北路至華興路）』第2場公聽會</t>
  </si>
  <si>
    <t>「復興區小烏來羅浮溫泉規劃建設計畫溫泉管線埋設道路拓寬工程」第1場公聽會</t>
  </si>
  <si>
    <t>「復興區小烏來羅浮溫泉規劃建設計畫溫泉管線埋設道路拓寬工程』第2場公聽會</t>
  </si>
  <si>
    <t>「復興區小烏來羅浮溫泉規劃建設計畫溫泉管線埋設道路拓寬工程」第3場公聽會</t>
  </si>
  <si>
    <t>民國106年度</t>
  </si>
  <si>
    <t>新竹科學工業園區龍潭基地東向聯外道路拓寬工程第（非都市計畫範圍）第2場公聽會</t>
  </si>
  <si>
    <t>新竹科學工業園區龍潭基地東向聯外道路拓寬工程第（非都市計畫範圍）第3場公聽會</t>
  </si>
  <si>
    <t>延平路(國道2號南側)延伸至和平路道路新闢工程(國道2號至和強路)(非都市土地範圍)第2場公聽會</t>
  </si>
  <si>
    <t>桃42線月桃路拓寬工程第2場公聽會</t>
  </si>
  <si>
    <t>龍慈路延伸至台66第一其道路新闢工程（都市計劃範圍）第1場公聽會</t>
  </si>
  <si>
    <t>龍慈路延伸至台67第一其道路新闢工程（都市計劃範圍）第2場公聽會</t>
  </si>
  <si>
    <t>延平路(國道2號南側)延伸至和平路道路新闢工程(國道2號至和強路)(非都市土地範圍)第1場公聽會</t>
  </si>
  <si>
    <t>桃42線月桃路拓寬工程第1場公聽會</t>
  </si>
  <si>
    <t>新竹科學工業園區龍潭基地東向聯外道路拓寬工程第（非都市計畫範圍）第1場公聽會</t>
  </si>
  <si>
    <t>新竹科學工業園區龍潭基地東向聯外道路拓寬工程第（都市計畫範圍）第1場公聽會</t>
  </si>
  <si>
    <t>新竹科學工業園區龍潭基地東向聯外道路拓寬工程第（都市計畫範圍）第2場公聽會</t>
  </si>
  <si>
    <t>民國107年度</t>
  </si>
  <si>
    <t>桃17線蘆興南路拓寬工程第1場公聽會</t>
  </si>
  <si>
    <t>「平鎮區華安街（平東路239巷16弄至平東路）」道路開闢工程第1場公聽會</t>
  </si>
  <si>
    <t>八德區龍祥街（八德區中山路至桃園大圳第二支線）」道路開闢工程第1場公聽會</t>
  </si>
  <si>
    <t>「平鎮區華安街（平東路239巷16弄至平東路）」道路開闢工程第2場公聽會</t>
  </si>
  <si>
    <t>八德區龍祥街（八德區中山路至桃園大圳第二支線）」道路開闢工程第2場公聽會</t>
  </si>
  <si>
    <t>「臺灣桃園國際機場捷運系統延伸至中壢火車站工程內-縣道113線道路」用地取得第1場公聽會。</t>
  </si>
  <si>
    <t>「臺灣桃園國際機場捷運系統延伸至中壢火車站工程內-縣道113線道路」用地取得第2場公聽會。</t>
  </si>
  <si>
    <t>延平路(國道2號北側)延伸至和平路道路新闢工程(樹仁三街至國道2號)(都市土地範圍)」第1場公聽會</t>
  </si>
  <si>
    <t>延平路(國道2號北側)延伸至和平路道路新闢工程(樹仁三街至國道2號)(都市土地範圍)」第2場公聽會</t>
  </si>
  <si>
    <t>-</t>
  </si>
  <si>
    <t>民國108年度</t>
  </si>
  <si>
    <t>八德區介壽路至建德路道路新闢工程」第1場公聽會</t>
  </si>
  <si>
    <t>八德區介壽路至建德路道路新闢工程」第2場公聽會</t>
  </si>
  <si>
    <t>觀音區新坡多功能場館周邊8米計畫道路開闢工程第1場公聽會</t>
  </si>
  <si>
    <t>觀音區新坡多功能場館周邊8米計畫道路開闢工程第2場公聽會</t>
  </si>
  <si>
    <t>客運園區至機場聯絡道路新闢工程(環區北路至華興路)－1K+030新增設施第1場公聽會</t>
  </si>
  <si>
    <t>客運園區至機場聯絡道路新闢工程(環區北路至華興路)－1K+030新增設施第2場公聽會</t>
  </si>
  <si>
    <t>中壢區復華六街（復華街至復華一街）道路新闢工程第1場公聽會</t>
  </si>
  <si>
    <t>中壢區復華六街（復華街至復華一街）道路新闢工程第2場公聽會</t>
  </si>
  <si>
    <t>民國109年度</t>
  </si>
  <si>
    <t>項目9</t>
  </si>
  <si>
    <t>桃園區綠116工程第1場公聽會</t>
  </si>
  <si>
    <t>桃園區綠116工程第2場公聽會</t>
  </si>
  <si>
    <t>變更林口特定區計畫(配合辦理「改善庶民生活行動方案-機場捷運沿線站周邊土地開發-A7站區開發案興辦事業計畫』)(第二階段)案-變三道路開闢工程」第1場公聽會</t>
  </si>
  <si>
    <t>桃17線蘆興南路拓寬工程第3場公聽會</t>
  </si>
  <si>
    <t>龜山區文藝街道路拓寬工程第2場公聽會</t>
  </si>
  <si>
    <t>桃園市道路拓寬工程用地取得公聽會參加人次</t>
  </si>
  <si>
    <t>民國110年度</t>
  </si>
  <si>
    <t>八德區高城八街第1場公聽會</t>
  </si>
  <si>
    <t>「平鎮區金陵路5、6段替代道路新闢工程」第2場公聽會</t>
  </si>
  <si>
    <t>八德永豐路截彎取直第2場公聽會</t>
  </si>
  <si>
    <t xml:space="preserve">「大園區中山北路至老街溪人行步道開闢案」第1場公聽會
</t>
  </si>
  <si>
    <t xml:space="preserve">八德區山下街第2場公聽會
</t>
  </si>
  <si>
    <t>「平鎮區金陵路5、6段替代道路新闢工程」第1場公聽會</t>
  </si>
  <si>
    <t>「八德區永豐路截彎取直道路工程」第1場公聽會</t>
  </si>
  <si>
    <t>「桃園市平鎮東龍科技園區開發計畫聯外道路拓寬工程」第1場公聽會</t>
  </si>
  <si>
    <t>「桃園機場捷運緊急停靠站(A9a)至坑口站(A11)橋下道路及人行空間改善工程」第1場公聽會</t>
  </si>
  <si>
    <t>林口工十二第二場公聽會</t>
  </si>
  <si>
    <t>民國111年度</t>
  </si>
  <si>
    <t>「龜山區文學路延伸至文化一路(含文學路與樂善一路T字路口)道路新闢工程」第二場公聽會</t>
  </si>
  <si>
    <t>「平鎮區龍慈路(都外段)延伸至台66線道路新闢工程」用地取得第1場公聽會</t>
  </si>
  <si>
    <t>「平鎮區龍慈路(都外段)延伸至台66線道路新闢工程」用地取得第2場公聽會</t>
  </si>
  <si>
    <t>「桃園市平鎮東龍科技園區開發計畫聯外道路拓寬工程」第1場公聽會</t>
  </si>
  <si>
    <t>「中壢區月桃路一段381巷道路拓寬工程」用地取得第1場公聽會</t>
  </si>
  <si>
    <t>「龍潭區梅龍三街道路拓寬工程」用地取得第1場公聽會</t>
  </si>
  <si>
    <t>「中壢區月桃路一段381巷道路拓寬工程」用地取得第2場公聽會</t>
  </si>
  <si>
    <t>「龍潭區梅龍三街道路拓寬工程」用地取得第2場公聽會</t>
  </si>
  <si>
    <t>「平鎮區龍慈路(都外段)延伸至台66線道路新闢工程」用地取得第3次公聽會</t>
  </si>
  <si>
    <t>楊梅區甡甡路沿國道一號至秀才路道路工程第二場公聽會</t>
  </si>
  <si>
    <t>桃園市八德區「和平路991巷(國光路)拓寬工程」用地取得第1場公聽會</t>
  </si>
  <si>
    <t>桃園市八德區「延平路三期(和強路至和平路)道路新闢工程」用地取得第1場公聽會</t>
  </si>
  <si>
    <t>桃園市八德區「延平路三期(和強路至和平路)道路新闢工程」用地取得第2場公聽會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</si>
</sst>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[Red]#,##0"/>
    <numFmt numFmtId="177" formatCode="#,##0.0;[Red]#,##0.0"/>
    <numFmt numFmtId="178" formatCode="#,##0.00;[Red]#,##0.00"/>
    <numFmt numFmtId="179" formatCode="0.0%"/>
    <numFmt numFmtId="180" formatCode="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00"/>
    <numFmt numFmtId="186" formatCode="0.0_ "/>
    <numFmt numFmtId="187" formatCode="#,##0.0"/>
    <numFmt numFmtId="188" formatCode="_-* #,##0.0_-;\-* #,##0.0_-;_-* &quot;-&quot;?_-;_-@_-"/>
  </numFmts>
  <fonts count="47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Times New Roman"/>
      <family val="1"/>
    </font>
    <font>
      <sz val="9"/>
      <name val="新細明體"/>
      <family val="1"/>
    </font>
    <font>
      <sz val="16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Arial"/>
      <family val="2"/>
    </font>
    <font>
      <sz val="12"/>
      <color indexed="8"/>
      <name val="DFKai-SB"/>
      <family val="4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00000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DFKai-SB"/>
      <family val="4"/>
    </font>
    <font>
      <sz val="12"/>
      <color theme="1"/>
      <name val="標楷體"/>
      <family val="4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11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7" fillId="3" borderId="0" applyNumberFormat="0" applyBorder="0" applyAlignment="0" applyProtection="0"/>
    <xf numFmtId="0" fontId="27" fillId="4" borderId="0" applyNumberFormat="0" applyBorder="0" applyAlignment="0" applyProtection="0"/>
    <xf numFmtId="0" fontId="7" fillId="5" borderId="0" applyNumberFormat="0" applyBorder="0" applyAlignment="0" applyProtection="0"/>
    <xf numFmtId="0" fontId="27" fillId="6" borderId="0" applyNumberFormat="0" applyBorder="0" applyAlignment="0" applyProtection="0"/>
    <xf numFmtId="0" fontId="7" fillId="7" borderId="0" applyNumberFormat="0" applyBorder="0" applyAlignment="0" applyProtection="0"/>
    <xf numFmtId="0" fontId="27" fillId="8" borderId="0" applyNumberFormat="0" applyBorder="0" applyAlignment="0" applyProtection="0"/>
    <xf numFmtId="0" fontId="7" fillId="9" borderId="0" applyNumberFormat="0" applyBorder="0" applyAlignment="0" applyProtection="0"/>
    <xf numFmtId="0" fontId="27" fillId="10" borderId="0" applyNumberFormat="0" applyBorder="0" applyAlignment="0" applyProtection="0"/>
    <xf numFmtId="0" fontId="7" fillId="11" borderId="0" applyNumberFormat="0" applyBorder="0" applyAlignment="0" applyProtection="0"/>
    <xf numFmtId="0" fontId="27" fillId="12" borderId="0" applyNumberFormat="0" applyBorder="0" applyAlignment="0" applyProtection="0"/>
    <xf numFmtId="0" fontId="7" fillId="13" borderId="0" applyNumberFormat="0" applyBorder="0" applyAlignment="0" applyProtection="0"/>
    <xf numFmtId="0" fontId="27" fillId="14" borderId="0" applyNumberFormat="0" applyBorder="0" applyAlignment="0" applyProtection="0"/>
    <xf numFmtId="0" fontId="7" fillId="15" borderId="0" applyNumberFormat="0" applyBorder="0" applyAlignment="0" applyProtection="0"/>
    <xf numFmtId="0" fontId="27" fillId="16" borderId="0" applyNumberFormat="0" applyBorder="0" applyAlignment="0" applyProtection="0"/>
    <xf numFmtId="0" fontId="7" fillId="17" borderId="0" applyNumberFormat="0" applyBorder="0" applyAlignment="0" applyProtection="0"/>
    <xf numFmtId="0" fontId="27" fillId="18" borderId="0" applyNumberFormat="0" applyBorder="0" applyAlignment="0" applyProtection="0"/>
    <xf numFmtId="0" fontId="7" fillId="19" borderId="0" applyNumberFormat="0" applyBorder="0" applyAlignment="0" applyProtection="0"/>
    <xf numFmtId="0" fontId="27" fillId="20" borderId="0" applyNumberFormat="0" applyBorder="0" applyAlignment="0" applyProtection="0"/>
    <xf numFmtId="0" fontId="7" fillId="9" borderId="0" applyNumberFormat="0" applyBorder="0" applyAlignment="0" applyProtection="0"/>
    <xf numFmtId="0" fontId="27" fillId="21" borderId="0" applyNumberFormat="0" applyBorder="0" applyAlignment="0" applyProtection="0"/>
    <xf numFmtId="0" fontId="7" fillId="15" borderId="0" applyNumberFormat="0" applyBorder="0" applyAlignment="0" applyProtection="0"/>
    <xf numFmtId="0" fontId="27" fillId="22" borderId="0" applyNumberFormat="0" applyBorder="0" applyAlignment="0" applyProtection="0"/>
    <xf numFmtId="0" fontId="7" fillId="23" borderId="0" applyNumberFormat="0" applyBorder="0" applyAlignment="0" applyProtection="0"/>
    <xf numFmtId="0" fontId="28" fillId="24" borderId="0" applyNumberFormat="0" applyBorder="0" applyAlignment="0" applyProtection="0"/>
    <xf numFmtId="0" fontId="8" fillId="25" borderId="0" applyNumberFormat="0" applyBorder="0" applyAlignment="0" applyProtection="0"/>
    <xf numFmtId="0" fontId="28" fillId="26" borderId="0" applyNumberFormat="0" applyBorder="0" applyAlignment="0" applyProtection="0"/>
    <xf numFmtId="0" fontId="8" fillId="17" borderId="0" applyNumberFormat="0" applyBorder="0" applyAlignment="0" applyProtection="0"/>
    <xf numFmtId="0" fontId="28" fillId="27" borderId="0" applyNumberFormat="0" applyBorder="0" applyAlignment="0" applyProtection="0"/>
    <xf numFmtId="0" fontId="8" fillId="19" borderId="0" applyNumberFormat="0" applyBorder="0" applyAlignment="0" applyProtection="0"/>
    <xf numFmtId="0" fontId="28" fillId="28" borderId="0" applyNumberFormat="0" applyBorder="0" applyAlignment="0" applyProtection="0"/>
    <xf numFmtId="0" fontId="8" fillId="29" borderId="0" applyNumberFormat="0" applyBorder="0" applyAlignment="0" applyProtection="0"/>
    <xf numFmtId="0" fontId="28" fillId="30" borderId="0" applyNumberFormat="0" applyBorder="0" applyAlignment="0" applyProtection="0"/>
    <xf numFmtId="0" fontId="8" fillId="31" borderId="0" applyNumberFormat="0" applyBorder="0" applyAlignment="0" applyProtection="0"/>
    <xf numFmtId="0" fontId="28" fillId="32" borderId="0" applyNumberFormat="0" applyBorder="0" applyAlignment="0" applyProtection="0"/>
    <xf numFmtId="0" fontId="8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34" borderId="0" applyNumberFormat="0" applyBorder="0" applyAlignment="0" applyProtection="0"/>
    <xf numFmtId="0" fontId="9" fillId="35" borderId="0" applyNumberFormat="0" applyBorder="0" applyAlignment="0" applyProtection="0"/>
    <xf numFmtId="0" fontId="31" fillId="0" borderId="1" applyNumberFormat="0" applyFill="0" applyAlignment="0" applyProtection="0"/>
    <xf numFmtId="0" fontId="10" fillId="0" borderId="2" applyNumberFormat="0" applyFill="0" applyAlignment="0" applyProtection="0"/>
    <xf numFmtId="0" fontId="32" fillId="36" borderId="0" applyNumberFormat="0" applyBorder="0" applyAlignment="0" applyProtection="0"/>
    <xf numFmtId="0" fontId="11" fillId="7" borderId="0" applyNumberFormat="0" applyBorder="0" applyAlignment="0" applyProtection="0"/>
    <xf numFmtId="9" fontId="0" fillId="0" borderId="0" applyFont="0" applyFill="0" applyBorder="0" applyAlignment="0" applyProtection="0"/>
    <xf numFmtId="0" fontId="33" fillId="37" borderId="3" applyNumberFormat="0" applyAlignment="0" applyProtection="0"/>
    <xf numFmtId="0" fontId="12" fillId="38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13" fillId="0" borderId="6" applyNumberFormat="0" applyFill="0" applyAlignment="0" applyProtection="0"/>
    <xf numFmtId="0" fontId="0" fillId="39" borderId="7" applyNumberFormat="0" applyFont="0" applyAlignment="0" applyProtection="0"/>
    <xf numFmtId="0" fontId="24" fillId="40" borderId="8" applyNumberFormat="0" applyFon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41" borderId="0" applyNumberFormat="0" applyBorder="0" applyAlignment="0" applyProtection="0"/>
    <xf numFmtId="0" fontId="8" fillId="42" borderId="0" applyNumberFormat="0" applyBorder="0" applyAlignment="0" applyProtection="0"/>
    <xf numFmtId="0" fontId="28" fillId="43" borderId="0" applyNumberFormat="0" applyBorder="0" applyAlignment="0" applyProtection="0"/>
    <xf numFmtId="0" fontId="8" fillId="44" borderId="0" applyNumberFormat="0" applyBorder="0" applyAlignment="0" applyProtection="0"/>
    <xf numFmtId="0" fontId="28" fillId="45" borderId="0" applyNumberFormat="0" applyBorder="0" applyAlignment="0" applyProtection="0"/>
    <xf numFmtId="0" fontId="8" fillId="46" borderId="0" applyNumberFormat="0" applyBorder="0" applyAlignment="0" applyProtection="0"/>
    <xf numFmtId="0" fontId="28" fillId="47" borderId="0" applyNumberFormat="0" applyBorder="0" applyAlignment="0" applyProtection="0"/>
    <xf numFmtId="0" fontId="8" fillId="29" borderId="0" applyNumberFormat="0" applyBorder="0" applyAlignment="0" applyProtection="0"/>
    <xf numFmtId="0" fontId="28" fillId="48" borderId="0" applyNumberFormat="0" applyBorder="0" applyAlignment="0" applyProtection="0"/>
    <xf numFmtId="0" fontId="8" fillId="31" borderId="0" applyNumberFormat="0" applyBorder="0" applyAlignment="0" applyProtection="0"/>
    <xf numFmtId="0" fontId="28" fillId="49" borderId="0" applyNumberFormat="0" applyBorder="0" applyAlignment="0" applyProtection="0"/>
    <xf numFmtId="0" fontId="8" fillId="5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16" fillId="0" borderId="10" applyNumberFormat="0" applyFill="0" applyAlignment="0" applyProtection="0"/>
    <xf numFmtId="0" fontId="38" fillId="0" borderId="11" applyNumberFormat="0" applyFill="0" applyAlignment="0" applyProtection="0"/>
    <xf numFmtId="0" fontId="17" fillId="0" borderId="12" applyNumberFormat="0" applyFill="0" applyAlignment="0" applyProtection="0"/>
    <xf numFmtId="0" fontId="39" fillId="0" borderId="13" applyNumberFormat="0" applyFill="0" applyAlignment="0" applyProtection="0"/>
    <xf numFmtId="0" fontId="18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51" borderId="3" applyNumberFormat="0" applyAlignment="0" applyProtection="0"/>
    <xf numFmtId="0" fontId="19" fillId="13" borderId="4" applyNumberFormat="0" applyAlignment="0" applyProtection="0"/>
    <xf numFmtId="0" fontId="41" fillId="37" borderId="15" applyNumberFormat="0" applyAlignment="0" applyProtection="0"/>
    <xf numFmtId="0" fontId="20" fillId="38" borderId="16" applyNumberFormat="0" applyAlignment="0" applyProtection="0"/>
    <xf numFmtId="0" fontId="42" fillId="52" borderId="17" applyNumberFormat="0" applyAlignment="0" applyProtection="0"/>
    <xf numFmtId="0" fontId="21" fillId="53" borderId="18" applyNumberFormat="0" applyAlignment="0" applyProtection="0"/>
    <xf numFmtId="0" fontId="43" fillId="54" borderId="0" applyNumberFormat="0" applyBorder="0" applyAlignment="0" applyProtection="0"/>
    <xf numFmtId="0" fontId="22" fillId="5" borderId="0" applyNumberFormat="0" applyBorder="0" applyAlignment="0" applyProtection="0"/>
    <xf numFmtId="0" fontId="44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59">
    <xf numFmtId="0" fontId="0" fillId="0" borderId="0" xfId="0" applyAlignment="1">
      <alignment vertical="center"/>
    </xf>
    <xf numFmtId="0" fontId="5" fillId="0" borderId="0" xfId="57" applyFont="1" applyFill="1" applyBorder="1" applyAlignment="1">
      <alignment horizontal="left"/>
      <protection/>
    </xf>
    <xf numFmtId="0" fontId="5" fillId="0" borderId="19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5" fillId="0" borderId="20" xfId="0" applyFont="1" applyBorder="1" applyAlignment="1">
      <alignment horizontal="center" vertical="center" wrapText="1"/>
    </xf>
    <xf numFmtId="176" fontId="6" fillId="0" borderId="0" xfId="0" applyNumberFormat="1" applyFont="1" applyBorder="1" applyAlignment="1">
      <alignment horizontal="right" vertical="center" wrapText="1"/>
    </xf>
    <xf numFmtId="177" fontId="6" fillId="0" borderId="0" xfId="0" applyNumberFormat="1" applyFont="1" applyBorder="1" applyAlignment="1">
      <alignment horizontal="right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176" fontId="5" fillId="0" borderId="20" xfId="0" applyNumberFormat="1" applyFont="1" applyBorder="1" applyAlignment="1">
      <alignment horizontal="right" vertical="center" wrapText="1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176" fontId="6" fillId="0" borderId="26" xfId="0" applyNumberFormat="1" applyFont="1" applyBorder="1" applyAlignment="1">
      <alignment horizontal="right" vertical="center" wrapText="1"/>
    </xf>
    <xf numFmtId="177" fontId="6" fillId="0" borderId="26" xfId="0" applyNumberFormat="1" applyFont="1" applyBorder="1" applyAlignment="1">
      <alignment horizontal="right" vertical="center" wrapText="1"/>
    </xf>
    <xf numFmtId="0" fontId="5" fillId="0" borderId="27" xfId="0" applyFont="1" applyBorder="1" applyAlignment="1">
      <alignment horizontal="left" vertical="center" wrapText="1"/>
    </xf>
    <xf numFmtId="3" fontId="4" fillId="0" borderId="0" xfId="0" applyNumberFormat="1" applyFont="1" applyBorder="1" applyAlignment="1">
      <alignment horizontal="center" vertical="center"/>
    </xf>
    <xf numFmtId="177" fontId="6" fillId="0" borderId="28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/>
    </xf>
    <xf numFmtId="186" fontId="6" fillId="0" borderId="0" xfId="0" applyNumberFormat="1" applyFont="1" applyBorder="1" applyAlignment="1">
      <alignment horizontal="right" vertical="center"/>
    </xf>
    <xf numFmtId="0" fontId="6" fillId="0" borderId="26" xfId="0" applyFont="1" applyBorder="1" applyAlignment="1">
      <alignment vertical="center"/>
    </xf>
    <xf numFmtId="186" fontId="6" fillId="0" borderId="26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86" fontId="6" fillId="0" borderId="29" xfId="0" applyNumberFormat="1" applyFont="1" applyBorder="1" applyAlignment="1">
      <alignment horizontal="right" vertical="center"/>
    </xf>
    <xf numFmtId="0" fontId="6" fillId="0" borderId="0" xfId="0" applyFont="1" applyBorder="1" applyAlignment="1" quotePrefix="1">
      <alignment horizontal="right" vertical="center"/>
    </xf>
    <xf numFmtId="0" fontId="5" fillId="0" borderId="0" xfId="0" applyFont="1" applyBorder="1" applyAlignment="1">
      <alignment horizontal="left" vertical="center" wrapText="1"/>
    </xf>
    <xf numFmtId="0" fontId="6" fillId="0" borderId="20" xfId="0" applyFont="1" applyBorder="1" applyAlignment="1">
      <alignment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177" fontId="6" fillId="0" borderId="29" xfId="0" applyNumberFormat="1" applyFont="1" applyBorder="1" applyAlignment="1">
      <alignment horizontal="right" vertical="center" wrapText="1"/>
    </xf>
    <xf numFmtId="0" fontId="45" fillId="0" borderId="0" xfId="55" applyFont="1" applyAlignment="1">
      <alignment horizontal="left" vertical="center" wrapText="1"/>
      <protection/>
    </xf>
    <xf numFmtId="41" fontId="6" fillId="0" borderId="0" xfId="0" applyNumberFormat="1" applyFont="1" applyBorder="1" applyAlignment="1">
      <alignment horizontal="right" vertical="center" wrapText="1"/>
    </xf>
    <xf numFmtId="41" fontId="5" fillId="0" borderId="20" xfId="0" applyNumberFormat="1" applyFont="1" applyBorder="1" applyAlignment="1">
      <alignment horizontal="right" vertical="center" wrapText="1"/>
    </xf>
    <xf numFmtId="41" fontId="0" fillId="0" borderId="0" xfId="0" applyNumberFormat="1" applyFont="1" applyBorder="1" applyAlignment="1">
      <alignment vertical="center"/>
    </xf>
    <xf numFmtId="41" fontId="6" fillId="0" borderId="26" xfId="0" applyNumberFormat="1" applyFont="1" applyBorder="1" applyAlignment="1">
      <alignment horizontal="right" vertical="center" wrapText="1"/>
    </xf>
    <xf numFmtId="41" fontId="0" fillId="0" borderId="26" xfId="0" applyNumberFormat="1" applyFont="1" applyBorder="1" applyAlignment="1">
      <alignment vertical="center"/>
    </xf>
    <xf numFmtId="188" fontId="6" fillId="0" borderId="0" xfId="0" applyNumberFormat="1" applyFont="1" applyBorder="1" applyAlignment="1">
      <alignment horizontal="right" vertical="center" wrapText="1"/>
    </xf>
    <xf numFmtId="188" fontId="6" fillId="0" borderId="26" xfId="0" applyNumberFormat="1" applyFont="1" applyBorder="1" applyAlignment="1">
      <alignment horizontal="right" vertical="center" wrapText="1"/>
    </xf>
    <xf numFmtId="0" fontId="46" fillId="0" borderId="0" xfId="55" applyFont="1" applyAlignment="1">
      <alignment vertical="center" wrapText="1"/>
      <protection/>
    </xf>
    <xf numFmtId="0" fontId="46" fillId="0" borderId="0" xfId="55" applyFont="1" applyAlignment="1">
      <alignment horizontal="left" vertical="center" wrapText="1"/>
      <protection/>
    </xf>
    <xf numFmtId="41" fontId="6" fillId="0" borderId="0" xfId="0" applyNumberFormat="1" applyFont="1" applyFill="1" applyBorder="1" applyAlignment="1">
      <alignment horizontal="right" vertical="center" wrapText="1"/>
    </xf>
    <xf numFmtId="188" fontId="6" fillId="0" borderId="0" xfId="0" applyNumberFormat="1" applyFont="1" applyFill="1" applyBorder="1" applyAlignment="1">
      <alignment horizontal="right" vertical="center" wrapText="1"/>
    </xf>
    <xf numFmtId="0" fontId="45" fillId="0" borderId="26" xfId="55" applyFont="1" applyBorder="1" applyAlignment="1">
      <alignment horizontal="left" vertical="center" wrapText="1"/>
      <protection/>
    </xf>
    <xf numFmtId="0" fontId="46" fillId="0" borderId="26" xfId="55" applyFont="1" applyBorder="1" applyAlignment="1">
      <alignment horizontal="left" vertical="center" wrapText="1"/>
      <protection/>
    </xf>
    <xf numFmtId="41" fontId="6" fillId="0" borderId="26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3" fontId="5" fillId="0" borderId="26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3" fontId="5" fillId="0" borderId="26" xfId="0" applyNumberFormat="1" applyFont="1" applyFill="1" applyBorder="1" applyAlignment="1">
      <alignment horizontal="center" vertical="center"/>
    </xf>
  </cellXfs>
  <cellStyles count="97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一般 2" xfId="51"/>
    <cellStyle name="一般 3" xfId="52"/>
    <cellStyle name="一般 4" xfId="53"/>
    <cellStyle name="一般 5" xfId="54"/>
    <cellStyle name="一般 6" xfId="55"/>
    <cellStyle name="一般 7" xfId="56"/>
    <cellStyle name="一般_Sheet1" xfId="57"/>
    <cellStyle name="Comma" xfId="58"/>
    <cellStyle name="Comma [0]" xfId="59"/>
    <cellStyle name="Followed Hyperlink" xfId="60"/>
    <cellStyle name="中等" xfId="61"/>
    <cellStyle name="中等 2" xfId="62"/>
    <cellStyle name="合計" xfId="63"/>
    <cellStyle name="合計 2" xfId="64"/>
    <cellStyle name="好" xfId="65"/>
    <cellStyle name="好 2" xfId="66"/>
    <cellStyle name="Percent" xfId="67"/>
    <cellStyle name="計算方式" xfId="68"/>
    <cellStyle name="計算方式 2" xfId="69"/>
    <cellStyle name="Currency" xfId="70"/>
    <cellStyle name="Currency [0]" xfId="71"/>
    <cellStyle name="連結的儲存格" xfId="72"/>
    <cellStyle name="連結的儲存格 2" xfId="73"/>
    <cellStyle name="備註" xfId="74"/>
    <cellStyle name="備註 2" xfId="75"/>
    <cellStyle name="Hyperlink" xfId="76"/>
    <cellStyle name="說明文字" xfId="77"/>
    <cellStyle name="說明文字 2" xfId="78"/>
    <cellStyle name="輔色1" xfId="79"/>
    <cellStyle name="輔色1 2" xfId="80"/>
    <cellStyle name="輔色2" xfId="81"/>
    <cellStyle name="輔色2 2" xfId="82"/>
    <cellStyle name="輔色3" xfId="83"/>
    <cellStyle name="輔色3 2" xfId="84"/>
    <cellStyle name="輔色4" xfId="85"/>
    <cellStyle name="輔色4 2" xfId="86"/>
    <cellStyle name="輔色5" xfId="87"/>
    <cellStyle name="輔色5 2" xfId="88"/>
    <cellStyle name="輔色6" xfId="89"/>
    <cellStyle name="輔色6 2" xfId="90"/>
    <cellStyle name="標題" xfId="91"/>
    <cellStyle name="標題 1" xfId="92"/>
    <cellStyle name="標題 1 2" xfId="93"/>
    <cellStyle name="標題 2" xfId="94"/>
    <cellStyle name="標題 2 2" xfId="95"/>
    <cellStyle name="標題 3" xfId="96"/>
    <cellStyle name="標題 3 2" xfId="97"/>
    <cellStyle name="標題 4" xfId="98"/>
    <cellStyle name="標題 4 2" xfId="99"/>
    <cellStyle name="標題 5" xfId="100"/>
    <cellStyle name="輸入" xfId="101"/>
    <cellStyle name="輸入 2" xfId="102"/>
    <cellStyle name="輸出" xfId="103"/>
    <cellStyle name="輸出 2" xfId="104"/>
    <cellStyle name="檢查儲存格" xfId="105"/>
    <cellStyle name="檢查儲存格 2" xfId="106"/>
    <cellStyle name="壞" xfId="107"/>
    <cellStyle name="壞 2" xfId="108"/>
    <cellStyle name="警告文字" xfId="109"/>
    <cellStyle name="警告文字 2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9"/>
  <sheetViews>
    <sheetView tabSelected="1" zoomScale="85" zoomScaleNormal="85" zoomScalePageLayoutView="63" workbookViewId="0" topLeftCell="A13">
      <selection activeCell="M26" sqref="M26"/>
    </sheetView>
  </sheetViews>
  <sheetFormatPr defaultColWidth="9.00390625" defaultRowHeight="16.5"/>
  <cols>
    <col min="1" max="1" width="31.875" style="3" customWidth="1"/>
    <col min="2" max="6" width="7.375" style="3" customWidth="1"/>
    <col min="7" max="7" width="31.75390625" style="3" customWidth="1"/>
    <col min="8" max="12" width="7.375" style="3" customWidth="1"/>
    <col min="13" max="13" width="33.50390625" style="3" customWidth="1"/>
    <col min="14" max="18" width="7.375" style="3" customWidth="1"/>
    <col min="19" max="19" width="33.50390625" style="3" customWidth="1"/>
    <col min="20" max="24" width="7.375" style="3" customWidth="1"/>
    <col min="25" max="180" width="9.00390625" style="3" customWidth="1"/>
    <col min="181" max="16384" width="9.00390625" style="3" customWidth="1"/>
  </cols>
  <sheetData>
    <row r="1" ht="21">
      <c r="A1" s="22" t="s">
        <v>49</v>
      </c>
    </row>
    <row r="2" spans="1:24" ht="30" customHeight="1">
      <c r="A2" s="46" t="s">
        <v>55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</row>
    <row r="3" spans="1:18" ht="44.2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spans="1:24" ht="27.75" customHeight="1">
      <c r="A4" s="50" t="s">
        <v>5</v>
      </c>
      <c r="B4" s="50"/>
      <c r="C4" s="50"/>
      <c r="D4" s="50"/>
      <c r="E4" s="50"/>
      <c r="F4" s="50"/>
      <c r="G4" s="49" t="s">
        <v>16</v>
      </c>
      <c r="H4" s="49"/>
      <c r="I4" s="49"/>
      <c r="J4" s="49"/>
      <c r="K4" s="49"/>
      <c r="L4" s="49"/>
      <c r="M4" s="49" t="s">
        <v>28</v>
      </c>
      <c r="N4" s="49"/>
      <c r="O4" s="49"/>
      <c r="P4" s="49"/>
      <c r="Q4" s="49"/>
      <c r="R4" s="49"/>
      <c r="S4" s="49" t="s">
        <v>39</v>
      </c>
      <c r="T4" s="49"/>
      <c r="U4" s="49"/>
      <c r="V4" s="49"/>
      <c r="W4" s="49"/>
      <c r="X4" s="49"/>
    </row>
    <row r="5" spans="1:24" ht="21.75" customHeight="1">
      <c r="A5" s="51" t="s">
        <v>6</v>
      </c>
      <c r="B5" s="55" t="s">
        <v>9</v>
      </c>
      <c r="C5" s="4"/>
      <c r="D5" s="2"/>
      <c r="E5" s="53" t="s">
        <v>3</v>
      </c>
      <c r="F5" s="54"/>
      <c r="G5" s="47" t="s">
        <v>6</v>
      </c>
      <c r="H5" s="55" t="s">
        <v>9</v>
      </c>
      <c r="I5" s="11"/>
      <c r="J5" s="12"/>
      <c r="K5" s="53" t="s">
        <v>3</v>
      </c>
      <c r="L5" s="54"/>
      <c r="M5" s="47" t="s">
        <v>6</v>
      </c>
      <c r="N5" s="55" t="s">
        <v>9</v>
      </c>
      <c r="O5" s="11"/>
      <c r="P5" s="12"/>
      <c r="Q5" s="53" t="s">
        <v>3</v>
      </c>
      <c r="R5" s="54"/>
      <c r="S5" s="47" t="s">
        <v>6</v>
      </c>
      <c r="T5" s="55" t="s">
        <v>9</v>
      </c>
      <c r="U5" s="11"/>
      <c r="V5" s="12"/>
      <c r="W5" s="53" t="s">
        <v>3</v>
      </c>
      <c r="X5" s="54"/>
    </row>
    <row r="6" spans="1:24" ht="30" customHeight="1">
      <c r="A6" s="52"/>
      <c r="B6" s="56"/>
      <c r="C6" s="7" t="s">
        <v>1</v>
      </c>
      <c r="D6" s="7" t="s">
        <v>2</v>
      </c>
      <c r="E6" s="9" t="s">
        <v>0</v>
      </c>
      <c r="F6" s="8" t="s">
        <v>2</v>
      </c>
      <c r="G6" s="48"/>
      <c r="H6" s="56"/>
      <c r="I6" s="9" t="s">
        <v>1</v>
      </c>
      <c r="J6" s="9" t="s">
        <v>2</v>
      </c>
      <c r="K6" s="9" t="s">
        <v>0</v>
      </c>
      <c r="L6" s="8" t="s">
        <v>2</v>
      </c>
      <c r="M6" s="48"/>
      <c r="N6" s="56"/>
      <c r="O6" s="9" t="s">
        <v>1</v>
      </c>
      <c r="P6" s="9" t="s">
        <v>2</v>
      </c>
      <c r="Q6" s="9" t="s">
        <v>0</v>
      </c>
      <c r="R6" s="8" t="s">
        <v>2</v>
      </c>
      <c r="S6" s="48"/>
      <c r="T6" s="56"/>
      <c r="U6" s="9" t="s">
        <v>1</v>
      </c>
      <c r="V6" s="9" t="s">
        <v>2</v>
      </c>
      <c r="W6" s="9" t="s">
        <v>0</v>
      </c>
      <c r="X6" s="8" t="s">
        <v>2</v>
      </c>
    </row>
    <row r="7" spans="1:24" ht="29.25" customHeight="1">
      <c r="A7" s="4" t="s">
        <v>4</v>
      </c>
      <c r="B7" s="5">
        <f aca="true" t="shared" si="0" ref="B7:B12">C7+D7</f>
        <v>121</v>
      </c>
      <c r="C7" s="10">
        <f>SUM(C8:C18)</f>
        <v>77</v>
      </c>
      <c r="D7" s="10">
        <f>SUM(D8:D18)</f>
        <v>44</v>
      </c>
      <c r="E7" s="6">
        <f>IF($B7=0,"--",C7/$B7*100)</f>
        <v>63.63636363636363</v>
      </c>
      <c r="F7" s="6">
        <f>IF($B7=0,"--",D7/$B7*100)</f>
        <v>36.36363636363637</v>
      </c>
      <c r="G7" s="27" t="s">
        <v>4</v>
      </c>
      <c r="H7" s="26">
        <f aca="true" t="shared" si="1" ref="H7:H17">I7+J7</f>
        <v>496</v>
      </c>
      <c r="I7" s="18">
        <f>SUM(I8:I18)</f>
        <v>353</v>
      </c>
      <c r="J7" s="18">
        <f>SUM(J8:J18)</f>
        <v>143</v>
      </c>
      <c r="K7" s="19">
        <f>IF($H7=0,"--",I7/$H7*100)</f>
        <v>71.16935483870968</v>
      </c>
      <c r="L7" s="19">
        <f>IF($H7=0,"--",J7/$H7*100)</f>
        <v>28.830645161290324</v>
      </c>
      <c r="M7" s="27" t="s">
        <v>4</v>
      </c>
      <c r="N7" s="26">
        <f aca="true" t="shared" si="2" ref="N7:N16">O7+P7</f>
        <v>365</v>
      </c>
      <c r="O7" s="18">
        <f>SUM(O8:O18)</f>
        <v>201</v>
      </c>
      <c r="P7" s="18">
        <f>SUM(P8:P18)</f>
        <v>164</v>
      </c>
      <c r="Q7" s="19">
        <f aca="true" t="shared" si="3" ref="Q7:R12">IF($N7=0,"--",O7/$N7*100)</f>
        <v>55.06849315068493</v>
      </c>
      <c r="R7" s="19">
        <f t="shared" si="3"/>
        <v>44.93150684931507</v>
      </c>
      <c r="S7" s="27" t="s">
        <v>4</v>
      </c>
      <c r="T7" s="26">
        <f aca="true" t="shared" si="4" ref="T7:T14">U7+V7</f>
        <v>967</v>
      </c>
      <c r="U7" s="18">
        <f>SUM(U8:U18)</f>
        <v>632</v>
      </c>
      <c r="V7" s="18">
        <f>SUM(V8:V18)</f>
        <v>335</v>
      </c>
      <c r="W7" s="19">
        <f>IF($T7=0,"--",U7/$T7*100)</f>
        <v>65.35677352637022</v>
      </c>
      <c r="X7" s="19">
        <f>IF($T7=0,"--",V7/$T7*100)</f>
        <v>34.64322647362978</v>
      </c>
    </row>
    <row r="8" spans="1:24" ht="70.5" customHeight="1">
      <c r="A8" s="25" t="s">
        <v>10</v>
      </c>
      <c r="B8" s="5">
        <f t="shared" si="0"/>
        <v>12</v>
      </c>
      <c r="C8" s="5">
        <v>7</v>
      </c>
      <c r="D8" s="5">
        <v>5</v>
      </c>
      <c r="E8" s="6">
        <f aca="true" t="shared" si="5" ref="E8:F12">IF($B8=0,"--",C8/$B8*100)</f>
        <v>58.333333333333336</v>
      </c>
      <c r="F8" s="6">
        <f t="shared" si="5"/>
        <v>41.66666666666667</v>
      </c>
      <c r="G8" s="15" t="s">
        <v>21</v>
      </c>
      <c r="H8" s="18">
        <f t="shared" si="1"/>
        <v>27</v>
      </c>
      <c r="I8" s="18">
        <v>21</v>
      </c>
      <c r="J8" s="18">
        <v>6</v>
      </c>
      <c r="K8" s="19">
        <f aca="true" t="shared" si="6" ref="K8:K17">IF($H8=0,"--",I8/$H8*100)</f>
        <v>77.77777777777779</v>
      </c>
      <c r="L8" s="19">
        <f aca="true" t="shared" si="7" ref="L8:L17">IF($H8=0,"--",J8/$H8*100)</f>
        <v>22.22222222222222</v>
      </c>
      <c r="M8" s="15" t="s">
        <v>29</v>
      </c>
      <c r="N8" s="18">
        <f t="shared" si="2"/>
        <v>311</v>
      </c>
      <c r="O8" s="18">
        <v>171</v>
      </c>
      <c r="P8" s="18">
        <v>140</v>
      </c>
      <c r="Q8" s="19">
        <f t="shared" si="3"/>
        <v>54.983922829581985</v>
      </c>
      <c r="R8" s="19">
        <f t="shared" si="3"/>
        <v>45.01607717041801</v>
      </c>
      <c r="S8" s="15" t="s">
        <v>40</v>
      </c>
      <c r="T8" s="18">
        <f t="shared" si="4"/>
        <v>342</v>
      </c>
      <c r="U8" s="18">
        <v>221</v>
      </c>
      <c r="V8" s="18">
        <v>121</v>
      </c>
      <c r="W8" s="19">
        <f aca="true" t="shared" si="8" ref="W8:W15">IF($T8=0,"--",U8/$T8*100)</f>
        <v>64.61988304093568</v>
      </c>
      <c r="X8" s="19">
        <f aca="true" t="shared" si="9" ref="X8:X15">IF($T8=0,"--",V8/$T8*100)</f>
        <v>35.38011695906433</v>
      </c>
    </row>
    <row r="9" spans="1:24" ht="70.5" customHeight="1">
      <c r="A9" s="25" t="s">
        <v>11</v>
      </c>
      <c r="B9" s="5">
        <f t="shared" si="0"/>
        <v>47</v>
      </c>
      <c r="C9" s="5">
        <v>35</v>
      </c>
      <c r="D9" s="5">
        <v>12</v>
      </c>
      <c r="E9" s="6">
        <f t="shared" si="5"/>
        <v>74.46808510638297</v>
      </c>
      <c r="F9" s="6">
        <f t="shared" si="5"/>
        <v>25.53191489361702</v>
      </c>
      <c r="G9" s="15" t="s">
        <v>22</v>
      </c>
      <c r="H9" s="18">
        <f t="shared" si="1"/>
        <v>27</v>
      </c>
      <c r="I9" s="18">
        <v>21</v>
      </c>
      <c r="J9" s="18">
        <v>6</v>
      </c>
      <c r="K9" s="19">
        <f t="shared" si="6"/>
        <v>77.77777777777779</v>
      </c>
      <c r="L9" s="19">
        <f t="shared" si="7"/>
        <v>22.22222222222222</v>
      </c>
      <c r="M9" s="15" t="s">
        <v>30</v>
      </c>
      <c r="N9" s="18">
        <f t="shared" si="2"/>
        <v>7</v>
      </c>
      <c r="O9" s="18">
        <v>2</v>
      </c>
      <c r="P9" s="18">
        <v>5</v>
      </c>
      <c r="Q9" s="19">
        <f t="shared" si="3"/>
        <v>28.57142857142857</v>
      </c>
      <c r="R9" s="19">
        <f t="shared" si="3"/>
        <v>71.42857142857143</v>
      </c>
      <c r="S9" s="15" t="s">
        <v>41</v>
      </c>
      <c r="T9" s="18">
        <f t="shared" si="4"/>
        <v>342</v>
      </c>
      <c r="U9" s="18">
        <v>221</v>
      </c>
      <c r="V9" s="18">
        <v>121</v>
      </c>
      <c r="W9" s="19">
        <f t="shared" si="8"/>
        <v>64.61988304093568</v>
      </c>
      <c r="X9" s="19">
        <f t="shared" si="9"/>
        <v>35.38011695906433</v>
      </c>
    </row>
    <row r="10" spans="1:24" ht="70.5" customHeight="1">
      <c r="A10" s="25" t="s">
        <v>12</v>
      </c>
      <c r="B10" s="5">
        <f t="shared" si="0"/>
        <v>43</v>
      </c>
      <c r="C10" s="5">
        <v>27</v>
      </c>
      <c r="D10" s="5">
        <v>16</v>
      </c>
      <c r="E10" s="6">
        <f t="shared" si="5"/>
        <v>62.7906976744186</v>
      </c>
      <c r="F10" s="6">
        <f t="shared" si="5"/>
        <v>37.2093023255814</v>
      </c>
      <c r="G10" s="15" t="s">
        <v>23</v>
      </c>
      <c r="H10" s="18">
        <f t="shared" si="1"/>
        <v>51</v>
      </c>
      <c r="I10" s="18">
        <v>31</v>
      </c>
      <c r="J10" s="18">
        <v>20</v>
      </c>
      <c r="K10" s="19">
        <f t="shared" si="6"/>
        <v>60.78431372549019</v>
      </c>
      <c r="L10" s="19">
        <f t="shared" si="7"/>
        <v>39.21568627450981</v>
      </c>
      <c r="M10" s="15" t="s">
        <v>31</v>
      </c>
      <c r="N10" s="18">
        <f t="shared" si="2"/>
        <v>6</v>
      </c>
      <c r="O10" s="18">
        <v>4</v>
      </c>
      <c r="P10" s="18">
        <v>2</v>
      </c>
      <c r="Q10" s="19">
        <f t="shared" si="3"/>
        <v>66.66666666666666</v>
      </c>
      <c r="R10" s="19">
        <f t="shared" si="3"/>
        <v>33.33333333333333</v>
      </c>
      <c r="S10" s="15" t="s">
        <v>42</v>
      </c>
      <c r="T10" s="18">
        <f t="shared" si="4"/>
        <v>70</v>
      </c>
      <c r="U10" s="18">
        <v>48</v>
      </c>
      <c r="V10" s="18">
        <v>22</v>
      </c>
      <c r="W10" s="19">
        <f t="shared" si="8"/>
        <v>68.57142857142857</v>
      </c>
      <c r="X10" s="19">
        <f t="shared" si="9"/>
        <v>31.428571428571427</v>
      </c>
    </row>
    <row r="11" spans="1:24" ht="70.5" customHeight="1">
      <c r="A11" s="25" t="s">
        <v>13</v>
      </c>
      <c r="B11" s="5">
        <f t="shared" si="0"/>
        <v>5</v>
      </c>
      <c r="C11" s="5">
        <v>3</v>
      </c>
      <c r="D11" s="5">
        <v>2</v>
      </c>
      <c r="E11" s="6">
        <f t="shared" si="5"/>
        <v>60</v>
      </c>
      <c r="F11" s="6">
        <f t="shared" si="5"/>
        <v>40</v>
      </c>
      <c r="G11" s="15" t="s">
        <v>19</v>
      </c>
      <c r="H11" s="18">
        <f t="shared" si="1"/>
        <v>28</v>
      </c>
      <c r="I11" s="18">
        <v>17</v>
      </c>
      <c r="J11" s="18">
        <v>11</v>
      </c>
      <c r="K11" s="19">
        <f t="shared" si="6"/>
        <v>60.71428571428571</v>
      </c>
      <c r="L11" s="19">
        <f t="shared" si="7"/>
        <v>39.285714285714285</v>
      </c>
      <c r="M11" s="15" t="s">
        <v>32</v>
      </c>
      <c r="N11" s="18">
        <f t="shared" si="2"/>
        <v>7</v>
      </c>
      <c r="O11" s="18">
        <v>2</v>
      </c>
      <c r="P11" s="18">
        <v>5</v>
      </c>
      <c r="Q11" s="19">
        <f t="shared" si="3"/>
        <v>28.57142857142857</v>
      </c>
      <c r="R11" s="19">
        <f t="shared" si="3"/>
        <v>71.42857142857143</v>
      </c>
      <c r="S11" s="15" t="s">
        <v>43</v>
      </c>
      <c r="T11" s="18">
        <f t="shared" si="4"/>
        <v>70</v>
      </c>
      <c r="U11" s="18">
        <v>48</v>
      </c>
      <c r="V11" s="18">
        <v>22</v>
      </c>
      <c r="W11" s="19">
        <f t="shared" si="8"/>
        <v>68.57142857142857</v>
      </c>
      <c r="X11" s="19">
        <f t="shared" si="9"/>
        <v>31.428571428571427</v>
      </c>
    </row>
    <row r="12" spans="1:24" ht="70.5" customHeight="1">
      <c r="A12" s="25" t="s">
        <v>14</v>
      </c>
      <c r="B12" s="5">
        <f t="shared" si="0"/>
        <v>6</v>
      </c>
      <c r="C12" s="5">
        <v>2</v>
      </c>
      <c r="D12" s="5">
        <v>4</v>
      </c>
      <c r="E12" s="6">
        <f t="shared" si="5"/>
        <v>33.33333333333333</v>
      </c>
      <c r="F12" s="6">
        <f t="shared" si="5"/>
        <v>66.66666666666666</v>
      </c>
      <c r="G12" s="15" t="s">
        <v>24</v>
      </c>
      <c r="H12" s="18">
        <f t="shared" si="1"/>
        <v>108</v>
      </c>
      <c r="I12" s="18">
        <v>77</v>
      </c>
      <c r="J12" s="18">
        <v>31</v>
      </c>
      <c r="K12" s="19">
        <f t="shared" si="6"/>
        <v>71.29629629629629</v>
      </c>
      <c r="L12" s="19">
        <f t="shared" si="7"/>
        <v>28.703703703703702</v>
      </c>
      <c r="M12" s="15" t="s">
        <v>33</v>
      </c>
      <c r="N12" s="18">
        <f t="shared" si="2"/>
        <v>6</v>
      </c>
      <c r="O12" s="18">
        <v>4</v>
      </c>
      <c r="P12" s="18">
        <v>2</v>
      </c>
      <c r="Q12" s="19">
        <f t="shared" si="3"/>
        <v>66.66666666666666</v>
      </c>
      <c r="R12" s="19">
        <f t="shared" si="3"/>
        <v>33.33333333333333</v>
      </c>
      <c r="S12" s="15" t="s">
        <v>44</v>
      </c>
      <c r="T12" s="18">
        <f t="shared" si="4"/>
        <v>50</v>
      </c>
      <c r="U12" s="18">
        <v>35</v>
      </c>
      <c r="V12" s="18">
        <v>15</v>
      </c>
      <c r="W12" s="19">
        <f t="shared" si="8"/>
        <v>70</v>
      </c>
      <c r="X12" s="19">
        <f t="shared" si="9"/>
        <v>30</v>
      </c>
    </row>
    <row r="13" spans="1:24" ht="70.5" customHeight="1">
      <c r="A13" s="25" t="s">
        <v>15</v>
      </c>
      <c r="B13" s="5">
        <f>C13+D13</f>
        <v>8</v>
      </c>
      <c r="C13" s="5">
        <v>3</v>
      </c>
      <c r="D13" s="5">
        <v>5</v>
      </c>
      <c r="E13" s="6">
        <f>IF($B13=0,"--",C13/$B13*100)</f>
        <v>37.5</v>
      </c>
      <c r="F13" s="17">
        <f>IF($B13=0,"--",D13/$B13*100)</f>
        <v>62.5</v>
      </c>
      <c r="G13" s="15" t="s">
        <v>20</v>
      </c>
      <c r="H13" s="18">
        <f t="shared" si="1"/>
        <v>98</v>
      </c>
      <c r="I13" s="18">
        <v>69</v>
      </c>
      <c r="J13" s="18">
        <v>29</v>
      </c>
      <c r="K13" s="19">
        <f t="shared" si="6"/>
        <v>70.40816326530613</v>
      </c>
      <c r="L13" s="19">
        <f t="shared" si="7"/>
        <v>29.591836734693878</v>
      </c>
      <c r="M13" s="15" t="s">
        <v>34</v>
      </c>
      <c r="N13" s="18">
        <v>2</v>
      </c>
      <c r="O13" s="18">
        <v>2</v>
      </c>
      <c r="P13" s="24" t="s">
        <v>38</v>
      </c>
      <c r="Q13" s="19">
        <f aca="true" t="shared" si="10" ref="Q13:R16">IF($N13=0,"--",O13/$N13*100)</f>
        <v>100</v>
      </c>
      <c r="R13" s="24" t="s">
        <v>38</v>
      </c>
      <c r="S13" s="15" t="s">
        <v>45</v>
      </c>
      <c r="T13" s="18">
        <f t="shared" si="4"/>
        <v>50</v>
      </c>
      <c r="U13" s="18">
        <v>35</v>
      </c>
      <c r="V13" s="24">
        <v>15</v>
      </c>
      <c r="W13" s="19">
        <f t="shared" si="8"/>
        <v>70</v>
      </c>
      <c r="X13" s="19">
        <f t="shared" si="9"/>
        <v>30</v>
      </c>
    </row>
    <row r="14" spans="1:24" ht="70.5" customHeight="1">
      <c r="A14" s="25"/>
      <c r="B14" s="5"/>
      <c r="C14" s="5"/>
      <c r="D14" s="5"/>
      <c r="E14" s="6"/>
      <c r="F14" s="6"/>
      <c r="G14" s="15" t="s">
        <v>25</v>
      </c>
      <c r="H14" s="18">
        <f t="shared" si="1"/>
        <v>39</v>
      </c>
      <c r="I14" s="18">
        <v>32</v>
      </c>
      <c r="J14" s="18">
        <v>7</v>
      </c>
      <c r="K14" s="19">
        <f t="shared" si="6"/>
        <v>82.05128205128204</v>
      </c>
      <c r="L14" s="19">
        <f t="shared" si="7"/>
        <v>17.94871794871795</v>
      </c>
      <c r="M14" s="15" t="s">
        <v>35</v>
      </c>
      <c r="N14" s="18">
        <v>2</v>
      </c>
      <c r="O14" s="18">
        <v>2</v>
      </c>
      <c r="P14" s="24" t="s">
        <v>38</v>
      </c>
      <c r="Q14" s="19">
        <f t="shared" si="10"/>
        <v>100</v>
      </c>
      <c r="R14" s="24" t="s">
        <v>38</v>
      </c>
      <c r="S14" s="15" t="s">
        <v>46</v>
      </c>
      <c r="T14" s="18">
        <f t="shared" si="4"/>
        <v>23</v>
      </c>
      <c r="U14" s="18">
        <v>12</v>
      </c>
      <c r="V14" s="24">
        <v>11</v>
      </c>
      <c r="W14" s="19">
        <f t="shared" si="8"/>
        <v>52.17391304347826</v>
      </c>
      <c r="X14" s="19">
        <f t="shared" si="9"/>
        <v>47.82608695652174</v>
      </c>
    </row>
    <row r="15" spans="1:24" ht="70.5" customHeight="1">
      <c r="A15" s="25"/>
      <c r="B15" s="5"/>
      <c r="C15" s="5"/>
      <c r="D15" s="5"/>
      <c r="E15" s="6"/>
      <c r="F15" s="6"/>
      <c r="G15" s="15" t="s">
        <v>17</v>
      </c>
      <c r="H15" s="18">
        <f t="shared" si="1"/>
        <v>59</v>
      </c>
      <c r="I15" s="18">
        <v>43</v>
      </c>
      <c r="J15" s="18">
        <v>16</v>
      </c>
      <c r="K15" s="19">
        <f t="shared" si="6"/>
        <v>72.88135593220339</v>
      </c>
      <c r="L15" s="19">
        <f t="shared" si="7"/>
        <v>27.11864406779661</v>
      </c>
      <c r="M15" s="15" t="s">
        <v>36</v>
      </c>
      <c r="N15" s="18">
        <f t="shared" si="2"/>
        <v>12</v>
      </c>
      <c r="O15" s="18">
        <v>7</v>
      </c>
      <c r="P15" s="18">
        <v>5</v>
      </c>
      <c r="Q15" s="19">
        <f t="shared" si="10"/>
        <v>58.333333333333336</v>
      </c>
      <c r="R15" s="19">
        <f t="shared" si="10"/>
        <v>41.66666666666667</v>
      </c>
      <c r="S15" s="15" t="s">
        <v>47</v>
      </c>
      <c r="T15" s="18">
        <f>U15+V15</f>
        <v>20</v>
      </c>
      <c r="U15" s="18">
        <v>12</v>
      </c>
      <c r="V15" s="18">
        <v>8</v>
      </c>
      <c r="W15" s="19">
        <f t="shared" si="8"/>
        <v>60</v>
      </c>
      <c r="X15" s="19">
        <f t="shared" si="9"/>
        <v>40</v>
      </c>
    </row>
    <row r="16" spans="1:24" ht="70.5" customHeight="1">
      <c r="A16" s="25"/>
      <c r="B16" s="5"/>
      <c r="C16" s="5"/>
      <c r="D16" s="5"/>
      <c r="E16" s="6"/>
      <c r="F16" s="6"/>
      <c r="G16" s="15" t="s">
        <v>18</v>
      </c>
      <c r="H16" s="18">
        <f t="shared" si="1"/>
        <v>51</v>
      </c>
      <c r="I16" s="18">
        <v>36</v>
      </c>
      <c r="J16" s="18">
        <v>15</v>
      </c>
      <c r="K16" s="19">
        <f t="shared" si="6"/>
        <v>70.58823529411765</v>
      </c>
      <c r="L16" s="19">
        <f t="shared" si="7"/>
        <v>29.411764705882355</v>
      </c>
      <c r="M16" s="15" t="s">
        <v>37</v>
      </c>
      <c r="N16" s="18">
        <f t="shared" si="2"/>
        <v>12</v>
      </c>
      <c r="O16" s="18">
        <v>7</v>
      </c>
      <c r="P16" s="18">
        <v>5</v>
      </c>
      <c r="Q16" s="19">
        <f t="shared" si="10"/>
        <v>58.333333333333336</v>
      </c>
      <c r="R16" s="19">
        <f t="shared" si="10"/>
        <v>41.66666666666667</v>
      </c>
      <c r="S16" s="15"/>
      <c r="T16" s="18"/>
      <c r="U16" s="18"/>
      <c r="V16" s="18"/>
      <c r="W16" s="19"/>
      <c r="X16" s="19"/>
    </row>
    <row r="17" spans="1:24" ht="70.5" customHeight="1">
      <c r="A17" s="25"/>
      <c r="B17" s="5"/>
      <c r="C17" s="5"/>
      <c r="D17" s="5"/>
      <c r="E17" s="6"/>
      <c r="F17" s="6"/>
      <c r="G17" s="15" t="s">
        <v>26</v>
      </c>
      <c r="H17" s="18">
        <f t="shared" si="1"/>
        <v>4</v>
      </c>
      <c r="I17" s="18">
        <v>4</v>
      </c>
      <c r="J17" s="18">
        <v>0</v>
      </c>
      <c r="K17" s="19">
        <f t="shared" si="6"/>
        <v>100</v>
      </c>
      <c r="L17" s="19">
        <f t="shared" si="7"/>
        <v>0</v>
      </c>
      <c r="M17" s="15"/>
      <c r="N17" s="18"/>
      <c r="O17" s="18"/>
      <c r="P17" s="18"/>
      <c r="Q17" s="19"/>
      <c r="R17" s="19"/>
      <c r="S17" s="15"/>
      <c r="T17" s="18"/>
      <c r="U17" s="18"/>
      <c r="V17" s="18"/>
      <c r="W17" s="19"/>
      <c r="X17" s="19"/>
    </row>
    <row r="18" spans="1:24" ht="70.5" customHeight="1">
      <c r="A18" s="29"/>
      <c r="B18" s="13"/>
      <c r="C18" s="13"/>
      <c r="D18" s="13"/>
      <c r="E18" s="14"/>
      <c r="F18" s="14"/>
      <c r="G18" s="28" t="s">
        <v>27</v>
      </c>
      <c r="H18" s="20">
        <f>I18+J18</f>
        <v>4</v>
      </c>
      <c r="I18" s="20">
        <v>2</v>
      </c>
      <c r="J18" s="20">
        <v>2</v>
      </c>
      <c r="K18" s="21">
        <f>IF($H18=0,"--",I18/$H18*100)</f>
        <v>50</v>
      </c>
      <c r="L18" s="23">
        <f>IF($H18=0,"--",J18/$H18*100)</f>
        <v>50</v>
      </c>
      <c r="M18" s="28"/>
      <c r="N18" s="20"/>
      <c r="O18" s="20"/>
      <c r="P18" s="20"/>
      <c r="Q18" s="21"/>
      <c r="R18" s="21"/>
      <c r="S18" s="28"/>
      <c r="T18" s="20"/>
      <c r="U18" s="20"/>
      <c r="V18" s="20"/>
      <c r="W18" s="21"/>
      <c r="X18" s="21"/>
    </row>
    <row r="19" spans="1:24" ht="24" customHeight="1">
      <c r="A19" s="25"/>
      <c r="B19" s="5"/>
      <c r="C19" s="5"/>
      <c r="D19" s="5"/>
      <c r="E19" s="6"/>
      <c r="F19" s="6"/>
      <c r="G19" s="25"/>
      <c r="H19" s="18"/>
      <c r="I19" s="18"/>
      <c r="J19" s="18"/>
      <c r="K19" s="19"/>
      <c r="L19" s="19"/>
      <c r="M19" s="25"/>
      <c r="N19" s="18"/>
      <c r="O19" s="18"/>
      <c r="P19" s="18"/>
      <c r="Q19" s="19"/>
      <c r="R19" s="19"/>
      <c r="S19" s="25"/>
      <c r="T19" s="18"/>
      <c r="U19" s="18"/>
      <c r="V19" s="18"/>
      <c r="W19" s="19"/>
      <c r="X19" s="19"/>
    </row>
    <row r="20" spans="1:13" ht="25.5" customHeight="1">
      <c r="A20" s="1" t="s">
        <v>7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25.5" customHeight="1">
      <c r="A21" s="1" t="s">
        <v>8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8" ht="27" customHeight="1">
      <c r="A22" s="50" t="s">
        <v>48</v>
      </c>
      <c r="B22" s="50"/>
      <c r="C22" s="50"/>
      <c r="D22" s="50"/>
      <c r="E22" s="50"/>
      <c r="F22" s="50"/>
      <c r="G22" s="50" t="s">
        <v>56</v>
      </c>
      <c r="H22" s="50"/>
      <c r="I22" s="50"/>
      <c r="J22" s="50"/>
      <c r="K22" s="50"/>
      <c r="L22" s="50"/>
      <c r="M22" s="58" t="s">
        <v>67</v>
      </c>
      <c r="N22" s="58"/>
      <c r="O22" s="58"/>
      <c r="P22" s="58"/>
      <c r="Q22" s="58"/>
      <c r="R22" s="58"/>
    </row>
    <row r="23" spans="1:18" ht="22.5" customHeight="1">
      <c r="A23" s="51" t="s">
        <v>6</v>
      </c>
      <c r="B23" s="55" t="s">
        <v>9</v>
      </c>
      <c r="C23" s="4"/>
      <c r="D23" s="2"/>
      <c r="E23" s="53" t="s">
        <v>3</v>
      </c>
      <c r="F23" s="57"/>
      <c r="G23" s="51" t="s">
        <v>6</v>
      </c>
      <c r="H23" s="55" t="s">
        <v>9</v>
      </c>
      <c r="I23" s="4"/>
      <c r="J23" s="2"/>
      <c r="K23" s="53" t="s">
        <v>3</v>
      </c>
      <c r="L23" s="54"/>
      <c r="M23" s="51" t="s">
        <v>6</v>
      </c>
      <c r="N23" s="55" t="s">
        <v>9</v>
      </c>
      <c r="O23" s="4"/>
      <c r="P23" s="2"/>
      <c r="Q23" s="53" t="s">
        <v>3</v>
      </c>
      <c r="R23" s="54"/>
    </row>
    <row r="24" spans="1:18" ht="31.5" customHeight="1">
      <c r="A24" s="52"/>
      <c r="B24" s="56"/>
      <c r="C24" s="7" t="s">
        <v>1</v>
      </c>
      <c r="D24" s="7" t="s">
        <v>2</v>
      </c>
      <c r="E24" s="9" t="s">
        <v>0</v>
      </c>
      <c r="F24" s="9" t="s">
        <v>2</v>
      </c>
      <c r="G24" s="52"/>
      <c r="H24" s="56"/>
      <c r="I24" s="7" t="s">
        <v>1</v>
      </c>
      <c r="J24" s="7" t="s">
        <v>2</v>
      </c>
      <c r="K24" s="9" t="s">
        <v>0</v>
      </c>
      <c r="L24" s="8" t="s">
        <v>2</v>
      </c>
      <c r="M24" s="52"/>
      <c r="N24" s="56"/>
      <c r="O24" s="7" t="s">
        <v>1</v>
      </c>
      <c r="P24" s="7" t="s">
        <v>2</v>
      </c>
      <c r="Q24" s="9" t="s">
        <v>0</v>
      </c>
      <c r="R24" s="8" t="s">
        <v>2</v>
      </c>
    </row>
    <row r="25" spans="1:18" ht="30" customHeight="1">
      <c r="A25" s="4" t="s">
        <v>4</v>
      </c>
      <c r="B25" s="5">
        <f aca="true" t="shared" si="11" ref="B25:B30">C25+D25</f>
        <v>354</v>
      </c>
      <c r="C25" s="10">
        <f>SUM(C26:C37)</f>
        <v>232</v>
      </c>
      <c r="D25" s="10">
        <f>SUM(D26:D37)</f>
        <v>122</v>
      </c>
      <c r="E25" s="6">
        <f aca="true" t="shared" si="12" ref="E25:E30">IF($B25=0,"--",C25/$B25*100)</f>
        <v>65.5367231638418</v>
      </c>
      <c r="F25" s="17">
        <f aca="true" t="shared" si="13" ref="F25:F30">IF($B25=0,"--",D25/$B25*100)</f>
        <v>34.463276836158194</v>
      </c>
      <c r="G25" s="4" t="s">
        <v>4</v>
      </c>
      <c r="H25" s="32">
        <f>SUM(I25:J25)</f>
        <v>157</v>
      </c>
      <c r="I25" s="33">
        <f>SUM(I26:I37)</f>
        <v>100</v>
      </c>
      <c r="J25" s="33">
        <f>SUM(J26:J37)</f>
        <v>57</v>
      </c>
      <c r="K25" s="37">
        <f>IF($H25=0,"--",I25/$H25*100)</f>
        <v>63.69426751592356</v>
      </c>
      <c r="L25" s="37">
        <f>IF($H25=0,"--",J25/$H25*100)</f>
        <v>36.30573248407643</v>
      </c>
      <c r="M25" s="4" t="s">
        <v>4</v>
      </c>
      <c r="N25" s="32">
        <f>SUM(O25:P25)</f>
        <v>183</v>
      </c>
      <c r="O25" s="33">
        <f>SUM(O26:O37)</f>
        <v>135</v>
      </c>
      <c r="P25" s="33">
        <f>SUM(P26:P37)</f>
        <v>48</v>
      </c>
      <c r="Q25" s="37">
        <f>IF($N25=0,"--",O25/$N25*100)</f>
        <v>73.77049180327869</v>
      </c>
      <c r="R25" s="37">
        <f>IF($N25=0,"--",P25/$N25*100)</f>
        <v>26.229508196721312</v>
      </c>
    </row>
    <row r="26" spans="1:18" ht="69.75" customHeight="1">
      <c r="A26" s="25" t="s">
        <v>50</v>
      </c>
      <c r="B26" s="5">
        <f t="shared" si="11"/>
        <v>11</v>
      </c>
      <c r="C26" s="5">
        <v>8</v>
      </c>
      <c r="D26" s="5">
        <v>3</v>
      </c>
      <c r="E26" s="6">
        <f t="shared" si="12"/>
        <v>72.72727272727273</v>
      </c>
      <c r="F26" s="17">
        <f t="shared" si="13"/>
        <v>27.27272727272727</v>
      </c>
      <c r="G26" s="31" t="s">
        <v>57</v>
      </c>
      <c r="H26" s="32">
        <f>SUM(I26:J26)</f>
        <v>1</v>
      </c>
      <c r="I26" s="32">
        <v>1</v>
      </c>
      <c r="J26" s="32">
        <v>0</v>
      </c>
      <c r="K26" s="37">
        <f aca="true" t="shared" si="14" ref="K26:K32">IF($H26=0,"--",I26/$H26*100)</f>
        <v>100</v>
      </c>
      <c r="L26" s="37">
        <f aca="true" t="shared" si="15" ref="L26:L32">IF($H26=0,"--",J26/$H26*100)</f>
        <v>0</v>
      </c>
      <c r="M26" s="40" t="s">
        <v>68</v>
      </c>
      <c r="N26" s="41">
        <f>O26+P26</f>
        <v>4</v>
      </c>
      <c r="O26" s="41">
        <v>4</v>
      </c>
      <c r="P26" s="41">
        <v>0</v>
      </c>
      <c r="Q26" s="37">
        <f aca="true" t="shared" si="16" ref="Q26:Q37">IF($N26=0,"--",O26/$N26*100)</f>
        <v>100</v>
      </c>
      <c r="R26" s="37">
        <f aca="true" t="shared" si="17" ref="R26:R37">IF($N26=0,"--",P26/$N26*100)</f>
        <v>0</v>
      </c>
    </row>
    <row r="27" spans="1:18" ht="69.75" customHeight="1">
      <c r="A27" s="25" t="s">
        <v>51</v>
      </c>
      <c r="B27" s="5">
        <f t="shared" si="11"/>
        <v>5</v>
      </c>
      <c r="C27" s="5">
        <v>3</v>
      </c>
      <c r="D27" s="5">
        <v>2</v>
      </c>
      <c r="E27" s="6">
        <f t="shared" si="12"/>
        <v>60</v>
      </c>
      <c r="F27" s="17">
        <f t="shared" si="13"/>
        <v>40</v>
      </c>
      <c r="G27" s="31" t="s">
        <v>58</v>
      </c>
      <c r="H27" s="32">
        <f aca="true" t="shared" si="18" ref="H27:H34">SUM(I27:J27)</f>
        <v>33</v>
      </c>
      <c r="I27" s="32">
        <v>24</v>
      </c>
      <c r="J27" s="32">
        <v>9</v>
      </c>
      <c r="K27" s="37">
        <f t="shared" si="14"/>
        <v>72.72727272727273</v>
      </c>
      <c r="L27" s="37">
        <f t="shared" si="15"/>
        <v>27.27272727272727</v>
      </c>
      <c r="M27" s="40" t="s">
        <v>69</v>
      </c>
      <c r="N27" s="41">
        <f aca="true" t="shared" si="19" ref="N27:N37">O27+P27</f>
        <v>37</v>
      </c>
      <c r="O27" s="41">
        <v>29</v>
      </c>
      <c r="P27" s="41">
        <v>8</v>
      </c>
      <c r="Q27" s="37">
        <f t="shared" si="16"/>
        <v>78.37837837837837</v>
      </c>
      <c r="R27" s="37">
        <f t="shared" si="17"/>
        <v>21.62162162162162</v>
      </c>
    </row>
    <row r="28" spans="1:18" ht="90" customHeight="1">
      <c r="A28" s="25" t="s">
        <v>52</v>
      </c>
      <c r="B28" s="5">
        <f t="shared" si="11"/>
        <v>8</v>
      </c>
      <c r="C28" s="5">
        <v>5</v>
      </c>
      <c r="D28" s="5">
        <v>3</v>
      </c>
      <c r="E28" s="6">
        <f t="shared" si="12"/>
        <v>62.5</v>
      </c>
      <c r="F28" s="17">
        <f t="shared" si="13"/>
        <v>37.5</v>
      </c>
      <c r="G28" s="31" t="s">
        <v>59</v>
      </c>
      <c r="H28" s="32">
        <f t="shared" si="18"/>
        <v>3</v>
      </c>
      <c r="I28" s="32">
        <v>2</v>
      </c>
      <c r="J28" s="32">
        <v>1</v>
      </c>
      <c r="K28" s="37">
        <f t="shared" si="14"/>
        <v>66.66666666666666</v>
      </c>
      <c r="L28" s="37">
        <f t="shared" si="15"/>
        <v>33.33333333333333</v>
      </c>
      <c r="M28" s="40" t="s">
        <v>70</v>
      </c>
      <c r="N28" s="41">
        <f t="shared" si="19"/>
        <v>19</v>
      </c>
      <c r="O28" s="41">
        <v>16</v>
      </c>
      <c r="P28" s="41">
        <v>3</v>
      </c>
      <c r="Q28" s="37">
        <f t="shared" si="16"/>
        <v>84.21052631578947</v>
      </c>
      <c r="R28" s="37">
        <f t="shared" si="17"/>
        <v>15.789473684210526</v>
      </c>
    </row>
    <row r="29" spans="1:18" ht="69.75" customHeight="1">
      <c r="A29" s="25" t="s">
        <v>53</v>
      </c>
      <c r="B29" s="5">
        <f t="shared" si="11"/>
        <v>315</v>
      </c>
      <c r="C29" s="5">
        <v>206</v>
      </c>
      <c r="D29" s="5">
        <v>109</v>
      </c>
      <c r="E29" s="6">
        <f t="shared" si="12"/>
        <v>65.39682539682539</v>
      </c>
      <c r="F29" s="17">
        <f t="shared" si="13"/>
        <v>34.6031746031746</v>
      </c>
      <c r="G29" s="31" t="s">
        <v>60</v>
      </c>
      <c r="H29" s="32">
        <f t="shared" si="18"/>
        <v>1</v>
      </c>
      <c r="I29" s="32">
        <v>1</v>
      </c>
      <c r="J29" s="32">
        <v>0</v>
      </c>
      <c r="K29" s="37">
        <f t="shared" si="14"/>
        <v>100</v>
      </c>
      <c r="L29" s="37">
        <f t="shared" si="15"/>
        <v>0</v>
      </c>
      <c r="M29" s="40" t="s">
        <v>76</v>
      </c>
      <c r="N29" s="41">
        <f t="shared" si="19"/>
        <v>1</v>
      </c>
      <c r="O29" s="41">
        <v>1</v>
      </c>
      <c r="P29" s="41">
        <v>0</v>
      </c>
      <c r="Q29" s="37">
        <f t="shared" si="16"/>
        <v>100</v>
      </c>
      <c r="R29" s="37">
        <f t="shared" si="17"/>
        <v>0</v>
      </c>
    </row>
    <row r="30" spans="1:18" ht="69.75" customHeight="1">
      <c r="A30" s="25" t="s">
        <v>54</v>
      </c>
      <c r="B30" s="5">
        <f t="shared" si="11"/>
        <v>15</v>
      </c>
      <c r="C30" s="5">
        <v>10</v>
      </c>
      <c r="D30" s="5">
        <v>5</v>
      </c>
      <c r="E30" s="6">
        <f t="shared" si="12"/>
        <v>66.66666666666666</v>
      </c>
      <c r="F30" s="17">
        <f t="shared" si="13"/>
        <v>33.33333333333333</v>
      </c>
      <c r="G30" s="31" t="s">
        <v>61</v>
      </c>
      <c r="H30" s="32">
        <f t="shared" si="18"/>
        <v>4</v>
      </c>
      <c r="I30" s="32">
        <v>2</v>
      </c>
      <c r="J30" s="32">
        <v>2</v>
      </c>
      <c r="K30" s="37">
        <f t="shared" si="14"/>
        <v>50</v>
      </c>
      <c r="L30" s="37">
        <f t="shared" si="15"/>
        <v>50</v>
      </c>
      <c r="M30" s="40" t="s">
        <v>71</v>
      </c>
      <c r="N30" s="41">
        <f t="shared" si="19"/>
        <v>20</v>
      </c>
      <c r="O30" s="41">
        <v>13</v>
      </c>
      <c r="P30" s="41">
        <v>7</v>
      </c>
      <c r="Q30" s="42">
        <f t="shared" si="16"/>
        <v>65</v>
      </c>
      <c r="R30" s="37">
        <f t="shared" si="17"/>
        <v>35</v>
      </c>
    </row>
    <row r="31" spans="1:18" ht="69.75" customHeight="1">
      <c r="A31" s="25"/>
      <c r="B31" s="5"/>
      <c r="C31" s="5"/>
      <c r="D31" s="5"/>
      <c r="E31" s="6"/>
      <c r="F31" s="17"/>
      <c r="G31" s="39" t="s">
        <v>62</v>
      </c>
      <c r="H31" s="32">
        <f>SUM(I31:J31)</f>
        <v>35</v>
      </c>
      <c r="I31" s="34">
        <v>22</v>
      </c>
      <c r="J31" s="34">
        <v>13</v>
      </c>
      <c r="K31" s="37">
        <f t="shared" si="14"/>
        <v>62.857142857142854</v>
      </c>
      <c r="L31" s="37">
        <f t="shared" si="15"/>
        <v>37.142857142857146</v>
      </c>
      <c r="M31" s="40" t="s">
        <v>72</v>
      </c>
      <c r="N31" s="41">
        <f t="shared" si="19"/>
        <v>9</v>
      </c>
      <c r="O31" s="41">
        <v>8</v>
      </c>
      <c r="P31" s="41">
        <v>1</v>
      </c>
      <c r="Q31" s="42">
        <f t="shared" si="16"/>
        <v>88.88888888888889</v>
      </c>
      <c r="R31" s="37">
        <f t="shared" si="17"/>
        <v>11.11111111111111</v>
      </c>
    </row>
    <row r="32" spans="1:18" ht="69.75" customHeight="1">
      <c r="A32" s="25"/>
      <c r="B32" s="5"/>
      <c r="C32" s="5"/>
      <c r="D32" s="5"/>
      <c r="E32" s="6"/>
      <c r="F32" s="17"/>
      <c r="G32" s="31" t="s">
        <v>63</v>
      </c>
      <c r="H32" s="32">
        <f t="shared" si="18"/>
        <v>7</v>
      </c>
      <c r="I32" s="34">
        <v>7</v>
      </c>
      <c r="J32" s="34">
        <v>0</v>
      </c>
      <c r="K32" s="37">
        <f t="shared" si="14"/>
        <v>100</v>
      </c>
      <c r="L32" s="37">
        <f t="shared" si="15"/>
        <v>0</v>
      </c>
      <c r="M32" s="40" t="s">
        <v>74</v>
      </c>
      <c r="N32" s="41">
        <f t="shared" si="19"/>
        <v>8</v>
      </c>
      <c r="O32" s="41">
        <v>8</v>
      </c>
      <c r="P32" s="41">
        <v>0</v>
      </c>
      <c r="Q32" s="42">
        <f t="shared" si="16"/>
        <v>100</v>
      </c>
      <c r="R32" s="37">
        <f t="shared" si="17"/>
        <v>0</v>
      </c>
    </row>
    <row r="33" spans="1:18" ht="69.75" customHeight="1">
      <c r="A33" s="25"/>
      <c r="B33" s="5"/>
      <c r="C33" s="5"/>
      <c r="D33" s="5"/>
      <c r="E33" s="6"/>
      <c r="F33" s="17"/>
      <c r="G33" s="31" t="s">
        <v>64</v>
      </c>
      <c r="H33" s="32">
        <f>SUM(I33:J33)</f>
        <v>35</v>
      </c>
      <c r="I33" s="34">
        <v>23</v>
      </c>
      <c r="J33" s="34">
        <v>12</v>
      </c>
      <c r="K33" s="37">
        <f aca="true" t="shared" si="20" ref="K33:L36">IF($H33=0,"--",I33/$H33*100)</f>
        <v>65.71428571428571</v>
      </c>
      <c r="L33" s="37">
        <f t="shared" si="20"/>
        <v>34.285714285714285</v>
      </c>
      <c r="M33" s="39" t="s">
        <v>73</v>
      </c>
      <c r="N33" s="41">
        <f t="shared" si="19"/>
        <v>4</v>
      </c>
      <c r="O33" s="41">
        <v>2</v>
      </c>
      <c r="P33" s="41">
        <v>2</v>
      </c>
      <c r="Q33" s="42">
        <f t="shared" si="16"/>
        <v>50</v>
      </c>
      <c r="R33" s="37">
        <f t="shared" si="17"/>
        <v>50</v>
      </c>
    </row>
    <row r="34" spans="1:18" ht="69.75" customHeight="1">
      <c r="A34" s="25"/>
      <c r="B34" s="5"/>
      <c r="C34" s="5"/>
      <c r="D34" s="5"/>
      <c r="E34" s="6"/>
      <c r="F34" s="17"/>
      <c r="G34" s="31" t="s">
        <v>65</v>
      </c>
      <c r="H34" s="32">
        <f t="shared" si="18"/>
        <v>20</v>
      </c>
      <c r="I34" s="34">
        <v>12</v>
      </c>
      <c r="J34" s="34">
        <v>8</v>
      </c>
      <c r="K34" s="37">
        <f t="shared" si="20"/>
        <v>60</v>
      </c>
      <c r="L34" s="37">
        <f t="shared" si="20"/>
        <v>40</v>
      </c>
      <c r="M34" s="40" t="s">
        <v>75</v>
      </c>
      <c r="N34" s="41">
        <f t="shared" si="19"/>
        <v>5</v>
      </c>
      <c r="O34" s="41">
        <v>2</v>
      </c>
      <c r="P34" s="41">
        <v>3</v>
      </c>
      <c r="Q34" s="42">
        <f t="shared" si="16"/>
        <v>40</v>
      </c>
      <c r="R34" s="37">
        <f t="shared" si="17"/>
        <v>60</v>
      </c>
    </row>
    <row r="35" spans="1:18" ht="69.75" customHeight="1">
      <c r="A35" s="25"/>
      <c r="B35" s="5"/>
      <c r="C35" s="5"/>
      <c r="D35" s="5"/>
      <c r="E35" s="6"/>
      <c r="F35" s="17"/>
      <c r="G35" s="31" t="s">
        <v>66</v>
      </c>
      <c r="H35" s="32">
        <f>SUM(I35:J35)</f>
        <v>1</v>
      </c>
      <c r="I35" s="34">
        <v>0</v>
      </c>
      <c r="J35" s="34">
        <v>1</v>
      </c>
      <c r="K35" s="37">
        <f t="shared" si="20"/>
        <v>0</v>
      </c>
      <c r="L35" s="37">
        <f t="shared" si="20"/>
        <v>100</v>
      </c>
      <c r="M35" s="40" t="s">
        <v>78</v>
      </c>
      <c r="N35" s="41">
        <f t="shared" si="19"/>
        <v>27</v>
      </c>
      <c r="O35" s="41">
        <v>16</v>
      </c>
      <c r="P35" s="41">
        <v>11</v>
      </c>
      <c r="Q35" s="42">
        <f t="shared" si="16"/>
        <v>59.25925925925925</v>
      </c>
      <c r="R35" s="37">
        <f t="shared" si="17"/>
        <v>40.74074074074074</v>
      </c>
    </row>
    <row r="36" spans="1:18" ht="69.75" customHeight="1">
      <c r="A36" s="25"/>
      <c r="B36" s="5"/>
      <c r="C36" s="5"/>
      <c r="D36" s="5"/>
      <c r="E36" s="6"/>
      <c r="F36" s="17"/>
      <c r="G36" s="31" t="s">
        <v>77</v>
      </c>
      <c r="H36" s="32">
        <v>17</v>
      </c>
      <c r="I36" s="34">
        <v>6</v>
      </c>
      <c r="J36" s="34">
        <v>11</v>
      </c>
      <c r="K36" s="37">
        <f t="shared" si="20"/>
        <v>35.294117647058826</v>
      </c>
      <c r="L36" s="37">
        <f t="shared" si="20"/>
        <v>64.70588235294117</v>
      </c>
      <c r="M36" s="40" t="s">
        <v>79</v>
      </c>
      <c r="N36" s="41">
        <f t="shared" si="19"/>
        <v>23</v>
      </c>
      <c r="O36" s="41">
        <v>19</v>
      </c>
      <c r="P36" s="41">
        <v>4</v>
      </c>
      <c r="Q36" s="37">
        <f t="shared" si="16"/>
        <v>82.6086956521739</v>
      </c>
      <c r="R36" s="37">
        <f t="shared" si="17"/>
        <v>17.391304347826086</v>
      </c>
    </row>
    <row r="37" spans="1:18" ht="69.75" customHeight="1">
      <c r="A37" s="29"/>
      <c r="B37" s="13"/>
      <c r="C37" s="13"/>
      <c r="D37" s="13"/>
      <c r="E37" s="14"/>
      <c r="F37" s="30"/>
      <c r="G37" s="43"/>
      <c r="H37" s="35"/>
      <c r="I37" s="36"/>
      <c r="J37" s="36"/>
      <c r="K37" s="38"/>
      <c r="L37" s="38"/>
      <c r="M37" s="44" t="s">
        <v>80</v>
      </c>
      <c r="N37" s="45">
        <f t="shared" si="19"/>
        <v>26</v>
      </c>
      <c r="O37" s="45">
        <v>17</v>
      </c>
      <c r="P37" s="45">
        <v>9</v>
      </c>
      <c r="Q37" s="38">
        <f t="shared" si="16"/>
        <v>65.38461538461539</v>
      </c>
      <c r="R37" s="38">
        <f t="shared" si="17"/>
        <v>34.61538461538461</v>
      </c>
    </row>
    <row r="38" spans="1:6" ht="30" customHeight="1">
      <c r="A38" s="1" t="s">
        <v>7</v>
      </c>
      <c r="B38" s="1"/>
      <c r="C38" s="1"/>
      <c r="D38" s="1"/>
      <c r="E38" s="1"/>
      <c r="F38" s="1"/>
    </row>
    <row r="39" spans="1:6" ht="30" customHeight="1">
      <c r="A39" s="1" t="s">
        <v>8</v>
      </c>
      <c r="B39" s="1"/>
      <c r="C39" s="1"/>
      <c r="D39" s="1"/>
      <c r="E39" s="1"/>
      <c r="F39" s="1"/>
    </row>
  </sheetData>
  <sheetProtection/>
  <mergeCells count="29">
    <mergeCell ref="G4:L4"/>
    <mergeCell ref="M23:M24"/>
    <mergeCell ref="G5:G6"/>
    <mergeCell ref="B5:B6"/>
    <mergeCell ref="H5:H6"/>
    <mergeCell ref="A22:F22"/>
    <mergeCell ref="A23:A24"/>
    <mergeCell ref="B23:B24"/>
    <mergeCell ref="E5:F5"/>
    <mergeCell ref="E23:F23"/>
    <mergeCell ref="G23:G24"/>
    <mergeCell ref="H23:H24"/>
    <mergeCell ref="K23:L23"/>
    <mergeCell ref="N5:N6"/>
    <mergeCell ref="Q5:R5"/>
    <mergeCell ref="G22:L22"/>
    <mergeCell ref="M22:R22"/>
    <mergeCell ref="N23:N24"/>
    <mergeCell ref="Q23:R23"/>
    <mergeCell ref="A2:X2"/>
    <mergeCell ref="M5:M6"/>
    <mergeCell ref="M4:R4"/>
    <mergeCell ref="A4:F4"/>
    <mergeCell ref="A5:A6"/>
    <mergeCell ref="K5:L5"/>
    <mergeCell ref="S4:X4"/>
    <mergeCell ref="S5:S6"/>
    <mergeCell ref="T5:T6"/>
    <mergeCell ref="W5:X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7" r:id="rId1"/>
  <headerFooter>
    <oddFooter xml:space="preserve">&amp;C 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087024</dc:creator>
  <cp:keywords/>
  <dc:description/>
  <cp:lastModifiedBy>吳友升</cp:lastModifiedBy>
  <cp:lastPrinted>2022-03-29T02:10:54Z</cp:lastPrinted>
  <dcterms:created xsi:type="dcterms:W3CDTF">2009-05-20T05:51:10Z</dcterms:created>
  <dcterms:modified xsi:type="dcterms:W3CDTF">2023-07-14T05:46:23Z</dcterms:modified>
  <cp:category/>
  <cp:version/>
  <cp:contentType/>
  <cp:contentStatus/>
</cp:coreProperties>
</file>