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工作表1" sheetId="1" r:id="rId1"/>
  </sheets>
  <definedNames>
    <definedName name="_xlnm.Print_Titles" localSheetId="0">'工作表1'!$1:$3</definedName>
  </definedNames>
  <calcPr fullCalcOnLoad="1"/>
</workbook>
</file>

<file path=xl/sharedStrings.xml><?xml version="1.0" encoding="utf-8"?>
<sst xmlns="http://schemas.openxmlformats.org/spreadsheetml/2006/main" count="289" uniqueCount="38">
  <si>
    <t>蘆竹區</t>
  </si>
  <si>
    <t>大園區</t>
  </si>
  <si>
    <t>楊梅區</t>
  </si>
  <si>
    <t>復興區</t>
  </si>
  <si>
    <t>區域別</t>
  </si>
  <si>
    <t>總計</t>
  </si>
  <si>
    <t>編製機關：桃園市政府工務局</t>
  </si>
  <si>
    <t>占比(%)</t>
  </si>
  <si>
    <t>桃園區</t>
  </si>
  <si>
    <t>中壢區</t>
  </si>
  <si>
    <t>大溪區</t>
  </si>
  <si>
    <t>龜山區</t>
  </si>
  <si>
    <t>八德區</t>
  </si>
  <si>
    <t>龍潭區</t>
  </si>
  <si>
    <t>平鎮區</t>
  </si>
  <si>
    <t>新屋區</t>
  </si>
  <si>
    <t>觀音區</t>
  </si>
  <si>
    <t>桃園市人行道人手孔改善統計</t>
  </si>
  <si>
    <t>男</t>
  </si>
  <si>
    <t>女</t>
  </si>
  <si>
    <r>
      <t>備註</t>
    </r>
    <r>
      <rPr>
        <sz val="12"/>
        <rFont val="新細明體"/>
        <family val="1"/>
      </rPr>
      <t>：</t>
    </r>
    <r>
      <rPr>
        <sz val="12"/>
        <rFont val="標楷體"/>
        <family val="4"/>
      </rPr>
      <t>人行道人手孔之使用者為各所在區域不特定性別對象，故性別統計部分以各區域居住人口計算各區性別占比(使用可能性)。</t>
    </r>
  </si>
  <si>
    <t>調查成果</t>
  </si>
  <si>
    <t>已調查格柵數目</t>
  </si>
  <si>
    <t>應修格柵數目</t>
  </si>
  <si>
    <t>格柵修復率</t>
  </si>
  <si>
    <t>-</t>
  </si>
  <si>
    <t>-</t>
  </si>
  <si>
    <t>已修格柵數目</t>
  </si>
  <si>
    <t>民國106年</t>
  </si>
  <si>
    <t>總計</t>
  </si>
  <si>
    <t>各區現住人口數(人)</t>
  </si>
  <si>
    <t>民國107年</t>
  </si>
  <si>
    <t>民國108年</t>
  </si>
  <si>
    <t>民國109年</t>
  </si>
  <si>
    <t>項目13</t>
  </si>
  <si>
    <t>民國110年</t>
  </si>
  <si>
    <t>資料來源：依據桃園市政府養護工程處及桃園市政府民政局資料(桃園市各區戶數、人口數按戶別及性別分)編製</t>
  </si>
  <si>
    <t>民國111年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</si>
</sst>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;\-"/>
    <numFmt numFmtId="178" formatCode="#,##0.00;;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  <numFmt numFmtId="187" formatCode="#,##0_);[Red]\(#,##0\)"/>
    <numFmt numFmtId="188" formatCode="#,##0_ "/>
    <numFmt numFmtId="189" formatCode="#,##0.00_ "/>
    <numFmt numFmtId="190" formatCode="m&quot;月&quot;d&quot;日&quot;"/>
    <numFmt numFmtId="191" formatCode="#,##0;[Red]#,##0"/>
    <numFmt numFmtId="192" formatCode="#,##0.0;[Red]#,##0.0"/>
    <numFmt numFmtId="193" formatCode="0_ "/>
    <numFmt numFmtId="194" formatCode="#,##0_ ;[Red]\-#,##0\ "/>
    <numFmt numFmtId="195" formatCode="0.0_ "/>
    <numFmt numFmtId="196" formatCode="[$€-2]\ #,##0.00_);[Red]\([$€-2]\ #,##0.00\)"/>
    <numFmt numFmtId="197" formatCode="0.00_ "/>
    <numFmt numFmtId="198" formatCode="_-* #,##0.0_-;\-* #,##0.0_-;_-* &quot;-&quot;?_-;_-@_-"/>
  </numFmts>
  <fonts count="3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18"/>
      <name val="標楷體"/>
      <family val="4"/>
    </font>
    <font>
      <sz val="16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6"/>
      <color rgb="FFFF0000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7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10" xfId="34" applyFont="1" applyFill="1" applyBorder="1" applyAlignment="1">
      <alignment horizontal="left"/>
      <protection/>
    </xf>
    <xf numFmtId="191" fontId="0" fillId="0" borderId="0" xfId="0" applyNumberFormat="1" applyAlignment="1">
      <alignment vertical="center"/>
    </xf>
    <xf numFmtId="0" fontId="23" fillId="0" borderId="11" xfId="0" applyFont="1" applyBorder="1" applyAlignment="1">
      <alignment horizontal="center" vertical="center"/>
    </xf>
    <xf numFmtId="191" fontId="25" fillId="0" borderId="11" xfId="0" applyNumberFormat="1" applyFont="1" applyBorder="1" applyAlignment="1">
      <alignment vertical="center"/>
    </xf>
    <xf numFmtId="192" fontId="25" fillId="0" borderId="11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192" fontId="25" fillId="0" borderId="0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192" fontId="25" fillId="0" borderId="13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vertical="center"/>
    </xf>
    <xf numFmtId="0" fontId="23" fillId="0" borderId="0" xfId="34" applyFont="1" applyFill="1" applyBorder="1" applyAlignment="1">
      <alignment horizontal="left"/>
      <protection/>
    </xf>
    <xf numFmtId="191" fontId="25" fillId="0" borderId="0" xfId="33" applyNumberFormat="1" applyFont="1" applyFill="1" applyBorder="1">
      <alignment vertical="center"/>
      <protection/>
    </xf>
    <xf numFmtId="191" fontId="25" fillId="0" borderId="13" xfId="33" applyNumberFormat="1" applyFont="1" applyFill="1" applyBorder="1">
      <alignment vertical="center"/>
      <protection/>
    </xf>
    <xf numFmtId="191" fontId="25" fillId="0" borderId="14" xfId="0" applyNumberFormat="1" applyFont="1" applyFill="1" applyBorder="1" applyAlignment="1" quotePrefix="1">
      <alignment horizontal="right" vertical="center"/>
    </xf>
    <xf numFmtId="191" fontId="25" fillId="0" borderId="0" xfId="0" applyNumberFormat="1" applyFont="1" applyFill="1" applyBorder="1" applyAlignment="1">
      <alignment horizontal="right" vertical="center"/>
    </xf>
    <xf numFmtId="191" fontId="25" fillId="0" borderId="14" xfId="0" applyNumberFormat="1" applyFont="1" applyFill="1" applyBorder="1" applyAlignment="1">
      <alignment horizontal="right" vertical="center"/>
    </xf>
    <xf numFmtId="191" fontId="25" fillId="0" borderId="15" xfId="0" applyNumberFormat="1" applyFont="1" applyFill="1" applyBorder="1" applyAlignment="1">
      <alignment horizontal="right" vertical="center"/>
    </xf>
    <xf numFmtId="191" fontId="25" fillId="0" borderId="13" xfId="0" applyNumberFormat="1" applyFont="1" applyFill="1" applyBorder="1" applyAlignment="1">
      <alignment horizontal="right" vertical="center"/>
    </xf>
    <xf numFmtId="191" fontId="25" fillId="0" borderId="16" xfId="0" applyNumberFormat="1" applyFont="1" applyBorder="1" applyAlignment="1">
      <alignment horizontal="right" vertical="center"/>
    </xf>
    <xf numFmtId="191" fontId="25" fillId="0" borderId="11" xfId="0" applyNumberFormat="1" applyFont="1" applyBorder="1" applyAlignment="1">
      <alignment horizontal="right" vertical="center"/>
    </xf>
    <xf numFmtId="195" fontId="25" fillId="0" borderId="0" xfId="0" applyNumberFormat="1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195" fontId="25" fillId="0" borderId="13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95" fontId="25" fillId="0" borderId="14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0" fontId="25" fillId="0" borderId="13" xfId="0" applyNumberFormat="1" applyFont="1" applyFill="1" applyBorder="1" applyAlignment="1">
      <alignment horizontal="right" vertical="center"/>
    </xf>
    <xf numFmtId="191" fontId="25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191" fontId="25" fillId="0" borderId="11" xfId="0" applyNumberFormat="1" applyFont="1" applyFill="1" applyBorder="1" applyAlignment="1">
      <alignment horizontal="right" vertical="center"/>
    </xf>
    <xf numFmtId="195" fontId="25" fillId="0" borderId="11" xfId="0" applyNumberFormat="1" applyFont="1" applyBorder="1" applyAlignment="1">
      <alignment horizontal="right" vertical="center"/>
    </xf>
    <xf numFmtId="191" fontId="25" fillId="0" borderId="11" xfId="33" applyNumberFormat="1" applyFont="1" applyFill="1" applyBorder="1">
      <alignment vertical="center"/>
      <protection/>
    </xf>
    <xf numFmtId="191" fontId="25" fillId="0" borderId="13" xfId="0" applyNumberFormat="1" applyFont="1" applyBorder="1" applyAlignment="1">
      <alignment vertical="center"/>
    </xf>
    <xf numFmtId="192" fontId="25" fillId="0" borderId="10" xfId="0" applyNumberFormat="1" applyFont="1" applyBorder="1" applyAlignment="1">
      <alignment horizontal="right" vertical="center"/>
    </xf>
    <xf numFmtId="193" fontId="25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25" fillId="0" borderId="13" xfId="0" applyNumberFormat="1" applyFont="1" applyBorder="1" applyAlignment="1">
      <alignment horizontal="right" vertical="center"/>
    </xf>
    <xf numFmtId="191" fontId="25" fillId="0" borderId="0" xfId="33" applyNumberFormat="1" applyFont="1" applyFill="1" applyBorder="1" applyAlignment="1">
      <alignment horizontal="right" vertical="center"/>
      <protection/>
    </xf>
    <xf numFmtId="41" fontId="25" fillId="0" borderId="16" xfId="0" applyNumberFormat="1" applyFont="1" applyBorder="1" applyAlignment="1">
      <alignment horizontal="right" vertical="center"/>
    </xf>
    <xf numFmtId="41" fontId="25" fillId="0" borderId="11" xfId="0" applyNumberFormat="1" applyFont="1" applyBorder="1" applyAlignment="1">
      <alignment horizontal="right" vertical="center"/>
    </xf>
    <xf numFmtId="41" fontId="25" fillId="0" borderId="14" xfId="0" applyNumberFormat="1" applyFont="1" applyBorder="1" applyAlignment="1" quotePrefix="1">
      <alignment horizontal="right" vertical="center"/>
    </xf>
    <xf numFmtId="41" fontId="25" fillId="0" borderId="0" xfId="0" applyNumberFormat="1" applyFont="1" applyBorder="1" applyAlignment="1" quotePrefix="1">
      <alignment horizontal="right" vertical="center"/>
    </xf>
    <xf numFmtId="41" fontId="25" fillId="0" borderId="14" xfId="0" applyNumberFormat="1" applyFont="1" applyBorder="1" applyAlignment="1">
      <alignment horizontal="right" vertical="center"/>
    </xf>
    <xf numFmtId="41" fontId="25" fillId="0" borderId="0" xfId="0" applyNumberFormat="1" applyFont="1" applyBorder="1" applyAlignment="1">
      <alignment horizontal="right" vertical="center"/>
    </xf>
    <xf numFmtId="41" fontId="25" fillId="0" borderId="15" xfId="0" applyNumberFormat="1" applyFont="1" applyBorder="1" applyAlignment="1" quotePrefix="1">
      <alignment horizontal="right" vertical="center"/>
    </xf>
    <xf numFmtId="41" fontId="25" fillId="0" borderId="13" xfId="0" applyNumberFormat="1" applyFont="1" applyBorder="1" applyAlignment="1" quotePrefix="1">
      <alignment horizontal="right" vertical="center"/>
    </xf>
    <xf numFmtId="198" fontId="25" fillId="0" borderId="11" xfId="0" applyNumberFormat="1" applyFont="1" applyBorder="1" applyAlignment="1">
      <alignment horizontal="right" vertical="center"/>
    </xf>
    <xf numFmtId="198" fontId="25" fillId="0" borderId="0" xfId="0" applyNumberFormat="1" applyFont="1" applyBorder="1" applyAlignment="1">
      <alignment horizontal="right" vertical="center"/>
    </xf>
    <xf numFmtId="198" fontId="25" fillId="0" borderId="13" xfId="0" applyNumberFormat="1" applyFont="1" applyBorder="1" applyAlignment="1">
      <alignment horizontal="right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41" fontId="31" fillId="0" borderId="11" xfId="0" applyNumberFormat="1" applyFont="1" applyFill="1" applyBorder="1" applyAlignment="1">
      <alignment horizontal="right" vertical="center"/>
    </xf>
    <xf numFmtId="198" fontId="31" fillId="0" borderId="11" xfId="0" applyNumberFormat="1" applyFont="1" applyFill="1" applyBorder="1" applyAlignment="1">
      <alignment horizontal="right" vertical="center"/>
    </xf>
    <xf numFmtId="191" fontId="32" fillId="0" borderId="11" xfId="0" applyNumberFormat="1" applyFont="1" applyFill="1" applyBorder="1" applyAlignment="1">
      <alignment vertical="center"/>
    </xf>
    <xf numFmtId="198" fontId="32" fillId="0" borderId="11" xfId="0" applyNumberFormat="1" applyFont="1" applyFill="1" applyBorder="1" applyAlignment="1">
      <alignment horizontal="right" vertical="center"/>
    </xf>
    <xf numFmtId="198" fontId="32" fillId="0" borderId="24" xfId="0" applyNumberFormat="1" applyFont="1" applyFill="1" applyBorder="1" applyAlignment="1">
      <alignment horizontal="right" vertical="center"/>
    </xf>
    <xf numFmtId="41" fontId="31" fillId="0" borderId="0" xfId="0" applyNumberFormat="1" applyFont="1" applyFill="1" applyBorder="1" applyAlignment="1" quotePrefix="1">
      <alignment horizontal="right" vertical="center"/>
    </xf>
    <xf numFmtId="198" fontId="31" fillId="0" borderId="0" xfId="0" applyNumberFormat="1" applyFont="1" applyFill="1" applyBorder="1" applyAlignment="1">
      <alignment horizontal="right" vertical="center"/>
    </xf>
    <xf numFmtId="191" fontId="32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/>
    </xf>
    <xf numFmtId="198" fontId="32" fillId="0" borderId="0" xfId="0" applyNumberFormat="1" applyFont="1" applyFill="1" applyBorder="1" applyAlignment="1">
      <alignment horizontal="right" vertical="center"/>
    </xf>
    <xf numFmtId="198" fontId="32" fillId="0" borderId="10" xfId="0" applyNumberFormat="1" applyFont="1" applyFill="1" applyBorder="1" applyAlignment="1">
      <alignment horizontal="right" vertical="center"/>
    </xf>
    <xf numFmtId="41" fontId="31" fillId="0" borderId="0" xfId="0" applyNumberFormat="1" applyFont="1" applyFill="1" applyBorder="1" applyAlignment="1">
      <alignment horizontal="right" vertical="center"/>
    </xf>
    <xf numFmtId="41" fontId="31" fillId="0" borderId="13" xfId="0" applyNumberFormat="1" applyFont="1" applyFill="1" applyBorder="1" applyAlignment="1">
      <alignment horizontal="right" vertical="center"/>
    </xf>
    <xf numFmtId="198" fontId="31" fillId="0" borderId="13" xfId="0" applyNumberFormat="1" applyFont="1" applyFill="1" applyBorder="1" applyAlignment="1">
      <alignment horizontal="right" vertical="center"/>
    </xf>
    <xf numFmtId="191" fontId="32" fillId="0" borderId="13" xfId="0" applyNumberFormat="1" applyFont="1" applyFill="1" applyBorder="1" applyAlignment="1">
      <alignment vertical="center"/>
    </xf>
    <xf numFmtId="3" fontId="32" fillId="0" borderId="13" xfId="0" applyNumberFormat="1" applyFont="1" applyFill="1" applyBorder="1" applyAlignment="1">
      <alignment/>
    </xf>
    <xf numFmtId="198" fontId="32" fillId="0" borderId="13" xfId="0" applyNumberFormat="1" applyFont="1" applyFill="1" applyBorder="1" applyAlignment="1">
      <alignment horizontal="right" vertical="center"/>
    </xf>
    <xf numFmtId="198" fontId="32" fillId="0" borderId="12" xfId="0" applyNumberFormat="1" applyFont="1" applyFill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view="pageLayout" zoomScale="70" zoomScalePageLayoutView="70" workbookViewId="0" topLeftCell="A47">
      <selection activeCell="N59" sqref="N59"/>
    </sheetView>
  </sheetViews>
  <sheetFormatPr defaultColWidth="9.00390625" defaultRowHeight="16.5"/>
  <cols>
    <col min="1" max="1" width="15.50390625" style="2" customWidth="1"/>
    <col min="2" max="5" width="10.625" style="2" customWidth="1"/>
    <col min="6" max="8" width="15.50390625" style="2" customWidth="1"/>
    <col min="9" max="10" width="10.625" style="2" customWidth="1"/>
    <col min="11" max="14" width="10.625" style="1" customWidth="1"/>
    <col min="15" max="17" width="15.50390625" style="1" customWidth="1"/>
    <col min="18" max="19" width="10.625" style="1" customWidth="1"/>
    <col min="20" max="182" width="9.00390625" style="1" customWidth="1"/>
    <col min="183" max="16384" width="9.00390625" style="2" customWidth="1"/>
  </cols>
  <sheetData>
    <row r="1" spans="1:2" ht="25.5">
      <c r="A1" s="27" t="s">
        <v>34</v>
      </c>
      <c r="B1" s="27"/>
    </row>
    <row r="2" spans="1:19" ht="27.75" customHeight="1">
      <c r="A2" s="12"/>
      <c r="B2" s="72" t="s">
        <v>17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0" ht="27.75" customHeight="1">
      <c r="A3" s="12"/>
      <c r="B3" s="24"/>
      <c r="C3" s="24"/>
      <c r="D3" s="24"/>
      <c r="E3" s="24"/>
      <c r="F3" s="24"/>
      <c r="G3" s="24"/>
      <c r="H3" s="24"/>
      <c r="I3" s="24"/>
      <c r="J3" s="24"/>
    </row>
    <row r="4" spans="1:19" ht="22.5" customHeight="1">
      <c r="A4" s="25"/>
      <c r="B4" s="58" t="s">
        <v>28</v>
      </c>
      <c r="C4" s="58"/>
      <c r="D4" s="58"/>
      <c r="E4" s="58"/>
      <c r="F4" s="58"/>
      <c r="G4" s="58"/>
      <c r="H4" s="58"/>
      <c r="I4" s="58"/>
      <c r="J4" s="58"/>
      <c r="K4" s="58" t="s">
        <v>31</v>
      </c>
      <c r="L4" s="58"/>
      <c r="M4" s="58"/>
      <c r="N4" s="58"/>
      <c r="O4" s="58"/>
      <c r="P4" s="58"/>
      <c r="Q4" s="58"/>
      <c r="R4" s="58"/>
      <c r="S4" s="58"/>
    </row>
    <row r="5" spans="1:19" ht="21.75" customHeight="1">
      <c r="A5" s="70" t="s">
        <v>4</v>
      </c>
      <c r="B5" s="59" t="s">
        <v>21</v>
      </c>
      <c r="C5" s="60"/>
      <c r="D5" s="60"/>
      <c r="E5" s="61"/>
      <c r="F5" s="62" t="s">
        <v>30</v>
      </c>
      <c r="G5" s="63"/>
      <c r="H5" s="64"/>
      <c r="I5" s="56" t="s">
        <v>7</v>
      </c>
      <c r="J5" s="55"/>
      <c r="K5" s="59" t="s">
        <v>21</v>
      </c>
      <c r="L5" s="60"/>
      <c r="M5" s="60"/>
      <c r="N5" s="61"/>
      <c r="O5" s="62" t="s">
        <v>30</v>
      </c>
      <c r="P5" s="63"/>
      <c r="Q5" s="64"/>
      <c r="R5" s="56" t="s">
        <v>7</v>
      </c>
      <c r="S5" s="55"/>
    </row>
    <row r="6" spans="1:19" ht="21.75" customHeight="1">
      <c r="A6" s="71"/>
      <c r="B6" s="65" t="s">
        <v>22</v>
      </c>
      <c r="C6" s="65" t="s">
        <v>23</v>
      </c>
      <c r="D6" s="65" t="s">
        <v>27</v>
      </c>
      <c r="E6" s="65" t="s">
        <v>24</v>
      </c>
      <c r="F6" s="67" t="s">
        <v>29</v>
      </c>
      <c r="G6" s="56" t="s">
        <v>18</v>
      </c>
      <c r="H6" s="56" t="s">
        <v>19</v>
      </c>
      <c r="I6" s="56" t="s">
        <v>18</v>
      </c>
      <c r="J6" s="55" t="s">
        <v>19</v>
      </c>
      <c r="K6" s="65" t="s">
        <v>22</v>
      </c>
      <c r="L6" s="65" t="s">
        <v>23</v>
      </c>
      <c r="M6" s="65" t="s">
        <v>27</v>
      </c>
      <c r="N6" s="65" t="s">
        <v>24</v>
      </c>
      <c r="O6" s="67" t="s">
        <v>29</v>
      </c>
      <c r="P6" s="56" t="s">
        <v>18</v>
      </c>
      <c r="Q6" s="56" t="s">
        <v>19</v>
      </c>
      <c r="R6" s="56" t="s">
        <v>18</v>
      </c>
      <c r="S6" s="55" t="s">
        <v>19</v>
      </c>
    </row>
    <row r="7" spans="1:19" ht="21.75" customHeight="1">
      <c r="A7" s="71"/>
      <c r="B7" s="69"/>
      <c r="C7" s="69"/>
      <c r="D7" s="69"/>
      <c r="E7" s="69"/>
      <c r="F7" s="68"/>
      <c r="G7" s="57"/>
      <c r="H7" s="57"/>
      <c r="I7" s="56"/>
      <c r="J7" s="55"/>
      <c r="K7" s="69"/>
      <c r="L7" s="69"/>
      <c r="M7" s="69"/>
      <c r="N7" s="69"/>
      <c r="O7" s="68"/>
      <c r="P7" s="57"/>
      <c r="Q7" s="57"/>
      <c r="R7" s="56"/>
      <c r="S7" s="55"/>
    </row>
    <row r="8" spans="1:19" ht="21.75" customHeight="1">
      <c r="A8" s="5" t="s">
        <v>5</v>
      </c>
      <c r="B8" s="21">
        <f>SUM(B9:B21)</f>
        <v>3079</v>
      </c>
      <c r="C8" s="22">
        <f>SUM(C9:C21)</f>
        <v>2242</v>
      </c>
      <c r="D8" s="23" t="s">
        <v>26</v>
      </c>
      <c r="E8" s="35" t="s">
        <v>26</v>
      </c>
      <c r="F8" s="6">
        <f>G8+H8</f>
        <v>2188017</v>
      </c>
      <c r="G8" s="6">
        <f>SUM(G9:G21)</f>
        <v>1089619</v>
      </c>
      <c r="H8" s="6">
        <f>SUM(H9:H21)</f>
        <v>1098398</v>
      </c>
      <c r="I8" s="7">
        <f>G8/F8*100</f>
        <v>49.799384556884156</v>
      </c>
      <c r="J8" s="7">
        <f>H8/F8*100</f>
        <v>50.20061544311585</v>
      </c>
      <c r="K8" s="21">
        <f>SUM(K9:K21)</f>
        <v>3079</v>
      </c>
      <c r="L8" s="22">
        <f>SUM(L9:L21)</f>
        <v>2242</v>
      </c>
      <c r="M8" s="29">
        <f>SUM(M9:M21)</f>
        <v>2242</v>
      </c>
      <c r="N8" s="35">
        <f>M8/L8*100</f>
        <v>100</v>
      </c>
      <c r="O8" s="6">
        <f>P8+Q8</f>
        <v>2220872</v>
      </c>
      <c r="P8" s="6">
        <f>SUM(P9:P21)</f>
        <v>1104073</v>
      </c>
      <c r="Q8" s="6">
        <f>SUM(Q9:Q21)</f>
        <v>1116799</v>
      </c>
      <c r="R8" s="7">
        <f>P8/O8*100</f>
        <v>49.713490917081224</v>
      </c>
      <c r="S8" s="7">
        <f>Q8/O8*100</f>
        <v>50.28650908291878</v>
      </c>
    </row>
    <row r="9" spans="1:19" ht="21.75" customHeight="1">
      <c r="A9" s="8" t="s">
        <v>8</v>
      </c>
      <c r="B9" s="16">
        <v>1322</v>
      </c>
      <c r="C9" s="17">
        <v>632</v>
      </c>
      <c r="D9" s="23" t="s">
        <v>26</v>
      </c>
      <c r="E9" s="23" t="s">
        <v>26</v>
      </c>
      <c r="F9" s="32">
        <f aca="true" t="shared" si="0" ref="F9:F21">G9+H9</f>
        <v>440840</v>
      </c>
      <c r="G9" s="14">
        <v>214093</v>
      </c>
      <c r="H9" s="14">
        <v>226747</v>
      </c>
      <c r="I9" s="9">
        <f aca="true" t="shared" si="1" ref="I9:I21">G9/F9*100</f>
        <v>48.564785409672446</v>
      </c>
      <c r="J9" s="9">
        <f aca="true" t="shared" si="2" ref="J9:J21">H9/F9*100</f>
        <v>51.43521459032756</v>
      </c>
      <c r="K9" s="16">
        <v>1322</v>
      </c>
      <c r="L9" s="17">
        <v>632</v>
      </c>
      <c r="M9" s="29">
        <v>632</v>
      </c>
      <c r="N9" s="23">
        <f>M9/L9*100</f>
        <v>100</v>
      </c>
      <c r="O9" s="32">
        <f aca="true" t="shared" si="3" ref="O9:O21">P9+Q9</f>
        <v>447302</v>
      </c>
      <c r="P9" s="14">
        <v>216999</v>
      </c>
      <c r="Q9" s="14">
        <v>230303</v>
      </c>
      <c r="R9" s="9">
        <f aca="true" t="shared" si="4" ref="R9:R21">P9/O9*100</f>
        <v>48.5128615566217</v>
      </c>
      <c r="S9" s="9">
        <f aca="true" t="shared" si="5" ref="S9:S21">Q9/O9*100</f>
        <v>51.4871384433783</v>
      </c>
    </row>
    <row r="10" spans="1:19" ht="21.75" customHeight="1">
      <c r="A10" s="8" t="s">
        <v>9</v>
      </c>
      <c r="B10" s="18">
        <v>1072</v>
      </c>
      <c r="C10" s="17">
        <v>970</v>
      </c>
      <c r="D10" s="23" t="s">
        <v>26</v>
      </c>
      <c r="E10" s="23" t="s">
        <v>26</v>
      </c>
      <c r="F10" s="32">
        <f t="shared" si="0"/>
        <v>405216</v>
      </c>
      <c r="G10" s="14">
        <v>199681</v>
      </c>
      <c r="H10" s="14">
        <v>205535</v>
      </c>
      <c r="I10" s="9">
        <f t="shared" si="1"/>
        <v>49.27766919371397</v>
      </c>
      <c r="J10" s="9">
        <f t="shared" si="2"/>
        <v>50.72233080628603</v>
      </c>
      <c r="K10" s="18">
        <v>1072</v>
      </c>
      <c r="L10" s="17">
        <v>970</v>
      </c>
      <c r="M10" s="29">
        <v>970</v>
      </c>
      <c r="N10" s="23">
        <f>M10/L10*100</f>
        <v>100</v>
      </c>
      <c r="O10" s="32">
        <f t="shared" si="3"/>
        <v>412063</v>
      </c>
      <c r="P10" s="14">
        <v>202613</v>
      </c>
      <c r="Q10" s="14">
        <v>209450</v>
      </c>
      <c r="R10" s="9">
        <f t="shared" si="4"/>
        <v>49.170393847542734</v>
      </c>
      <c r="S10" s="9">
        <f t="shared" si="5"/>
        <v>50.82960615245727</v>
      </c>
    </row>
    <row r="11" spans="1:19" ht="21.75" customHeight="1">
      <c r="A11" s="8" t="s">
        <v>10</v>
      </c>
      <c r="B11" s="18" t="s">
        <v>25</v>
      </c>
      <c r="C11" s="17" t="s">
        <v>25</v>
      </c>
      <c r="D11" s="23" t="s">
        <v>26</v>
      </c>
      <c r="E11" s="23" t="s">
        <v>26</v>
      </c>
      <c r="F11" s="32">
        <f t="shared" si="0"/>
        <v>94451</v>
      </c>
      <c r="G11" s="14">
        <v>48156</v>
      </c>
      <c r="H11" s="14">
        <v>46295</v>
      </c>
      <c r="I11" s="9">
        <f t="shared" si="1"/>
        <v>50.98516691194376</v>
      </c>
      <c r="J11" s="9">
        <f t="shared" si="2"/>
        <v>49.01483308805624</v>
      </c>
      <c r="K11" s="18" t="s">
        <v>25</v>
      </c>
      <c r="L11" s="17" t="s">
        <v>25</v>
      </c>
      <c r="M11" s="30" t="s">
        <v>25</v>
      </c>
      <c r="N11" s="17" t="s">
        <v>25</v>
      </c>
      <c r="O11" s="32">
        <f t="shared" si="3"/>
        <v>94885</v>
      </c>
      <c r="P11" s="14">
        <v>48298</v>
      </c>
      <c r="Q11" s="14">
        <v>46587</v>
      </c>
      <c r="R11" s="9">
        <f t="shared" si="4"/>
        <v>50.90161774779997</v>
      </c>
      <c r="S11" s="9">
        <f t="shared" si="5"/>
        <v>49.09838225220003</v>
      </c>
    </row>
    <row r="12" spans="1:19" ht="21.75" customHeight="1">
      <c r="A12" s="8" t="s">
        <v>2</v>
      </c>
      <c r="B12" s="18">
        <v>205</v>
      </c>
      <c r="C12" s="17">
        <v>205</v>
      </c>
      <c r="D12" s="23" t="s">
        <v>26</v>
      </c>
      <c r="E12" s="23" t="s">
        <v>26</v>
      </c>
      <c r="F12" s="32">
        <f t="shared" si="0"/>
        <v>167639</v>
      </c>
      <c r="G12" s="14">
        <v>84468</v>
      </c>
      <c r="H12" s="14">
        <v>83171</v>
      </c>
      <c r="I12" s="9">
        <f t="shared" si="1"/>
        <v>50.38684315702193</v>
      </c>
      <c r="J12" s="9">
        <f t="shared" si="2"/>
        <v>49.61315684297807</v>
      </c>
      <c r="K12" s="18">
        <v>205</v>
      </c>
      <c r="L12" s="17">
        <v>205</v>
      </c>
      <c r="M12" s="29">
        <v>205</v>
      </c>
      <c r="N12" s="23">
        <f>M12/L12*100</f>
        <v>100</v>
      </c>
      <c r="O12" s="32">
        <f t="shared" si="3"/>
        <v>170380</v>
      </c>
      <c r="P12" s="14">
        <v>85737</v>
      </c>
      <c r="Q12" s="14">
        <v>84643</v>
      </c>
      <c r="R12" s="9">
        <f t="shared" si="4"/>
        <v>50.32104707125249</v>
      </c>
      <c r="S12" s="9">
        <f t="shared" si="5"/>
        <v>49.678952928747506</v>
      </c>
    </row>
    <row r="13" spans="1:19" ht="21.75" customHeight="1">
      <c r="A13" s="8" t="s">
        <v>0</v>
      </c>
      <c r="B13" s="18" t="s">
        <v>25</v>
      </c>
      <c r="C13" s="17" t="s">
        <v>25</v>
      </c>
      <c r="D13" s="23" t="s">
        <v>26</v>
      </c>
      <c r="E13" s="23" t="s">
        <v>26</v>
      </c>
      <c r="F13" s="32">
        <f t="shared" si="0"/>
        <v>161912</v>
      </c>
      <c r="G13" s="14">
        <v>80416</v>
      </c>
      <c r="H13" s="14">
        <v>81496</v>
      </c>
      <c r="I13" s="9">
        <f t="shared" si="1"/>
        <v>49.66648549829537</v>
      </c>
      <c r="J13" s="9">
        <f t="shared" si="2"/>
        <v>50.333514501704634</v>
      </c>
      <c r="K13" s="18" t="s">
        <v>25</v>
      </c>
      <c r="L13" s="17" t="s">
        <v>25</v>
      </c>
      <c r="M13" s="30" t="s">
        <v>25</v>
      </c>
      <c r="N13" s="17" t="s">
        <v>25</v>
      </c>
      <c r="O13" s="32">
        <f t="shared" si="3"/>
        <v>164384</v>
      </c>
      <c r="P13" s="14">
        <v>81577</v>
      </c>
      <c r="Q13" s="14">
        <v>82807</v>
      </c>
      <c r="R13" s="9">
        <f t="shared" si="4"/>
        <v>49.625875997664004</v>
      </c>
      <c r="S13" s="9">
        <f t="shared" si="5"/>
        <v>50.374124002335996</v>
      </c>
    </row>
    <row r="14" spans="1:19" ht="21.75" customHeight="1">
      <c r="A14" s="8" t="s">
        <v>1</v>
      </c>
      <c r="B14" s="23" t="s">
        <v>26</v>
      </c>
      <c r="C14" s="23" t="s">
        <v>26</v>
      </c>
      <c r="D14" s="23" t="s">
        <v>26</v>
      </c>
      <c r="E14" s="23" t="s">
        <v>26</v>
      </c>
      <c r="F14" s="32">
        <f t="shared" si="0"/>
        <v>89281</v>
      </c>
      <c r="G14" s="14">
        <v>45638</v>
      </c>
      <c r="H14" s="14">
        <v>43643</v>
      </c>
      <c r="I14" s="9">
        <f t="shared" si="1"/>
        <v>51.11725899127474</v>
      </c>
      <c r="J14" s="9">
        <f t="shared" si="2"/>
        <v>48.88274100872526</v>
      </c>
      <c r="K14" s="28" t="s">
        <v>25</v>
      </c>
      <c r="L14" s="23" t="s">
        <v>25</v>
      </c>
      <c r="M14" s="29" t="s">
        <v>25</v>
      </c>
      <c r="N14" s="23" t="s">
        <v>25</v>
      </c>
      <c r="O14" s="32">
        <f t="shared" si="3"/>
        <v>90888</v>
      </c>
      <c r="P14" s="14">
        <v>46359</v>
      </c>
      <c r="Q14" s="14">
        <v>44529</v>
      </c>
      <c r="R14" s="9">
        <f t="shared" si="4"/>
        <v>51.006733562186426</v>
      </c>
      <c r="S14" s="9">
        <f t="shared" si="5"/>
        <v>48.993266437813574</v>
      </c>
    </row>
    <row r="15" spans="1:19" ht="21.75" customHeight="1">
      <c r="A15" s="8" t="s">
        <v>11</v>
      </c>
      <c r="B15" s="16">
        <v>429</v>
      </c>
      <c r="C15" s="17">
        <v>429</v>
      </c>
      <c r="D15" s="23" t="s">
        <v>26</v>
      </c>
      <c r="E15" s="23" t="s">
        <v>26</v>
      </c>
      <c r="F15" s="32">
        <f t="shared" si="0"/>
        <v>157633</v>
      </c>
      <c r="G15" s="14">
        <v>78557</v>
      </c>
      <c r="H15" s="14">
        <v>79076</v>
      </c>
      <c r="I15" s="9">
        <f t="shared" si="1"/>
        <v>49.83537711012288</v>
      </c>
      <c r="J15" s="9">
        <f t="shared" si="2"/>
        <v>50.16462288987712</v>
      </c>
      <c r="K15" s="16">
        <v>429</v>
      </c>
      <c r="L15" s="17">
        <v>429</v>
      </c>
      <c r="M15" s="29">
        <v>429</v>
      </c>
      <c r="N15" s="23">
        <f>M15/L15*100</f>
        <v>100</v>
      </c>
      <c r="O15" s="32">
        <f t="shared" si="3"/>
        <v>160591</v>
      </c>
      <c r="P15" s="14">
        <v>79879</v>
      </c>
      <c r="Q15" s="14">
        <v>80712</v>
      </c>
      <c r="R15" s="9">
        <f t="shared" si="4"/>
        <v>49.74064549071866</v>
      </c>
      <c r="S15" s="9">
        <f t="shared" si="5"/>
        <v>50.25935450928134</v>
      </c>
    </row>
    <row r="16" spans="1:19" ht="21.75" customHeight="1">
      <c r="A16" s="8" t="s">
        <v>12</v>
      </c>
      <c r="B16" s="18" t="s">
        <v>25</v>
      </c>
      <c r="C16" s="17" t="s">
        <v>25</v>
      </c>
      <c r="D16" s="23" t="s">
        <v>26</v>
      </c>
      <c r="E16" s="23" t="s">
        <v>26</v>
      </c>
      <c r="F16" s="32">
        <f t="shared" si="0"/>
        <v>198074</v>
      </c>
      <c r="G16" s="14">
        <v>99214</v>
      </c>
      <c r="H16" s="14">
        <v>98860</v>
      </c>
      <c r="I16" s="9">
        <f t="shared" si="1"/>
        <v>50.08936054201965</v>
      </c>
      <c r="J16" s="9">
        <f t="shared" si="2"/>
        <v>49.91063945798035</v>
      </c>
      <c r="K16" s="18" t="s">
        <v>25</v>
      </c>
      <c r="L16" s="17" t="s">
        <v>25</v>
      </c>
      <c r="M16" s="30" t="s">
        <v>25</v>
      </c>
      <c r="N16" s="17" t="s">
        <v>25</v>
      </c>
      <c r="O16" s="32">
        <f t="shared" si="3"/>
        <v>202198</v>
      </c>
      <c r="P16" s="14">
        <v>100989</v>
      </c>
      <c r="Q16" s="14">
        <v>101209</v>
      </c>
      <c r="R16" s="9">
        <f t="shared" si="4"/>
        <v>49.945597879306426</v>
      </c>
      <c r="S16" s="9">
        <f t="shared" si="5"/>
        <v>50.054402120693574</v>
      </c>
    </row>
    <row r="17" spans="1:19" ht="21.75" customHeight="1">
      <c r="A17" s="8" t="s">
        <v>13</v>
      </c>
      <c r="B17" s="16">
        <v>25</v>
      </c>
      <c r="C17" s="23" t="s">
        <v>26</v>
      </c>
      <c r="D17" s="23" t="s">
        <v>26</v>
      </c>
      <c r="E17" s="23" t="s">
        <v>26</v>
      </c>
      <c r="F17" s="32">
        <f t="shared" si="0"/>
        <v>121822</v>
      </c>
      <c r="G17" s="14">
        <v>61019</v>
      </c>
      <c r="H17" s="14">
        <v>60803</v>
      </c>
      <c r="I17" s="9">
        <f t="shared" si="1"/>
        <v>50.0886539377124</v>
      </c>
      <c r="J17" s="9">
        <f t="shared" si="2"/>
        <v>49.9113460622876</v>
      </c>
      <c r="K17" s="16">
        <v>25</v>
      </c>
      <c r="L17" s="23" t="s">
        <v>25</v>
      </c>
      <c r="M17" s="29" t="s">
        <v>25</v>
      </c>
      <c r="N17" s="23" t="s">
        <v>25</v>
      </c>
      <c r="O17" s="32">
        <f t="shared" si="3"/>
        <v>123175</v>
      </c>
      <c r="P17" s="14">
        <v>61617</v>
      </c>
      <c r="Q17" s="14">
        <v>61558</v>
      </c>
      <c r="R17" s="9">
        <f t="shared" si="4"/>
        <v>50.023949665110614</v>
      </c>
      <c r="S17" s="9">
        <f t="shared" si="5"/>
        <v>49.97605033488938</v>
      </c>
    </row>
    <row r="18" spans="1:19" ht="21.75" customHeight="1">
      <c r="A18" s="8" t="s">
        <v>14</v>
      </c>
      <c r="B18" s="18">
        <v>26</v>
      </c>
      <c r="C18" s="17">
        <v>6</v>
      </c>
      <c r="D18" s="23" t="s">
        <v>26</v>
      </c>
      <c r="E18" s="23" t="s">
        <v>26</v>
      </c>
      <c r="F18" s="32">
        <f t="shared" si="0"/>
        <v>224219</v>
      </c>
      <c r="G18" s="14">
        <v>111472</v>
      </c>
      <c r="H18" s="14">
        <v>112747</v>
      </c>
      <c r="I18" s="9">
        <f t="shared" si="1"/>
        <v>49.715679759520825</v>
      </c>
      <c r="J18" s="9">
        <f t="shared" si="2"/>
        <v>50.284320240479175</v>
      </c>
      <c r="K18" s="18">
        <v>26</v>
      </c>
      <c r="L18" s="17">
        <v>6</v>
      </c>
      <c r="M18" s="29">
        <v>6</v>
      </c>
      <c r="N18" s="23">
        <f>M18/L18*100</f>
        <v>100</v>
      </c>
      <c r="O18" s="32">
        <f t="shared" si="3"/>
        <v>226412</v>
      </c>
      <c r="P18" s="14">
        <v>112352</v>
      </c>
      <c r="Q18" s="14">
        <v>114060</v>
      </c>
      <c r="R18" s="9">
        <f t="shared" si="4"/>
        <v>49.62281151175733</v>
      </c>
      <c r="S18" s="9">
        <f t="shared" si="5"/>
        <v>50.37718848824267</v>
      </c>
    </row>
    <row r="19" spans="1:19" ht="21.75" customHeight="1">
      <c r="A19" s="8" t="s">
        <v>15</v>
      </c>
      <c r="B19" s="18" t="s">
        <v>25</v>
      </c>
      <c r="C19" s="17" t="s">
        <v>25</v>
      </c>
      <c r="D19" s="23" t="s">
        <v>26</v>
      </c>
      <c r="E19" s="23" t="s">
        <v>26</v>
      </c>
      <c r="F19" s="32">
        <f t="shared" si="0"/>
        <v>48953</v>
      </c>
      <c r="G19" s="14">
        <v>26048</v>
      </c>
      <c r="H19" s="14">
        <v>22905</v>
      </c>
      <c r="I19" s="9">
        <f t="shared" si="1"/>
        <v>53.21022204972115</v>
      </c>
      <c r="J19" s="9">
        <f t="shared" si="2"/>
        <v>46.78977795027884</v>
      </c>
      <c r="K19" s="18" t="s">
        <v>25</v>
      </c>
      <c r="L19" s="17" t="s">
        <v>25</v>
      </c>
      <c r="M19" s="30" t="s">
        <v>25</v>
      </c>
      <c r="N19" s="17" t="s">
        <v>25</v>
      </c>
      <c r="O19" s="32">
        <f t="shared" si="3"/>
        <v>49210</v>
      </c>
      <c r="P19" s="14">
        <v>26183</v>
      </c>
      <c r="Q19" s="14">
        <v>23027</v>
      </c>
      <c r="R19" s="9">
        <f t="shared" si="4"/>
        <v>53.20666531192847</v>
      </c>
      <c r="S19" s="9">
        <f t="shared" si="5"/>
        <v>46.79333468807153</v>
      </c>
    </row>
    <row r="20" spans="1:19" ht="21.75" customHeight="1">
      <c r="A20" s="8" t="s">
        <v>16</v>
      </c>
      <c r="B20" s="18" t="s">
        <v>25</v>
      </c>
      <c r="C20" s="17" t="s">
        <v>25</v>
      </c>
      <c r="D20" s="23" t="s">
        <v>26</v>
      </c>
      <c r="E20" s="23" t="s">
        <v>26</v>
      </c>
      <c r="F20" s="32">
        <f t="shared" si="0"/>
        <v>66472</v>
      </c>
      <c r="G20" s="14">
        <v>34609</v>
      </c>
      <c r="H20" s="14">
        <v>31863</v>
      </c>
      <c r="I20" s="9">
        <f t="shared" si="1"/>
        <v>52.06553135154651</v>
      </c>
      <c r="J20" s="9">
        <f t="shared" si="2"/>
        <v>47.93446864845348</v>
      </c>
      <c r="K20" s="18" t="s">
        <v>25</v>
      </c>
      <c r="L20" s="17" t="s">
        <v>25</v>
      </c>
      <c r="M20" s="30" t="s">
        <v>25</v>
      </c>
      <c r="N20" s="17" t="s">
        <v>25</v>
      </c>
      <c r="O20" s="32">
        <f t="shared" si="3"/>
        <v>67358</v>
      </c>
      <c r="P20" s="14">
        <v>34972</v>
      </c>
      <c r="Q20" s="14">
        <v>32386</v>
      </c>
      <c r="R20" s="9">
        <f t="shared" si="4"/>
        <v>51.91959381216782</v>
      </c>
      <c r="S20" s="9">
        <f t="shared" si="5"/>
        <v>48.08040618783218</v>
      </c>
    </row>
    <row r="21" spans="1:19" ht="21.75" customHeight="1">
      <c r="A21" s="10" t="s">
        <v>3</v>
      </c>
      <c r="B21" s="19" t="s">
        <v>25</v>
      </c>
      <c r="C21" s="20" t="s">
        <v>25</v>
      </c>
      <c r="D21" s="26" t="s">
        <v>26</v>
      </c>
      <c r="E21" s="26" t="s">
        <v>26</v>
      </c>
      <c r="F21" s="37">
        <f t="shared" si="0"/>
        <v>11505</v>
      </c>
      <c r="G21" s="15">
        <v>6248</v>
      </c>
      <c r="H21" s="15">
        <v>5257</v>
      </c>
      <c r="I21" s="11">
        <f t="shared" si="1"/>
        <v>54.30682312038244</v>
      </c>
      <c r="J21" s="11">
        <f t="shared" si="2"/>
        <v>45.69317687961756</v>
      </c>
      <c r="K21" s="19" t="s">
        <v>25</v>
      </c>
      <c r="L21" s="20" t="s">
        <v>25</v>
      </c>
      <c r="M21" s="31" t="s">
        <v>25</v>
      </c>
      <c r="N21" s="20" t="s">
        <v>25</v>
      </c>
      <c r="O21" s="37">
        <f t="shared" si="3"/>
        <v>12026</v>
      </c>
      <c r="P21" s="15">
        <v>6498</v>
      </c>
      <c r="Q21" s="15">
        <v>5528</v>
      </c>
      <c r="R21" s="11">
        <f t="shared" si="4"/>
        <v>54.03292865458174</v>
      </c>
      <c r="S21" s="11">
        <f t="shared" si="5"/>
        <v>45.96707134541826</v>
      </c>
    </row>
    <row r="22" spans="1:19" ht="21.75" customHeight="1">
      <c r="A22" s="33"/>
      <c r="B22" s="34"/>
      <c r="C22" s="34"/>
      <c r="D22" s="35"/>
      <c r="E22" s="35"/>
      <c r="F22" s="6"/>
      <c r="G22" s="36"/>
      <c r="H22" s="36"/>
      <c r="I22" s="7"/>
      <c r="J22" s="7"/>
      <c r="K22" s="17"/>
      <c r="L22" s="17"/>
      <c r="M22" s="30"/>
      <c r="N22" s="17"/>
      <c r="O22" s="32"/>
      <c r="P22" s="14"/>
      <c r="Q22" s="14"/>
      <c r="R22" s="9"/>
      <c r="S22" s="9"/>
    </row>
    <row r="23" spans="1:19" ht="21.75" customHeight="1">
      <c r="A23" s="25"/>
      <c r="B23" s="58" t="s">
        <v>32</v>
      </c>
      <c r="C23" s="58"/>
      <c r="D23" s="58"/>
      <c r="E23" s="58"/>
      <c r="F23" s="58"/>
      <c r="G23" s="58"/>
      <c r="H23" s="58"/>
      <c r="I23" s="58"/>
      <c r="J23" s="58"/>
      <c r="K23" s="58" t="s">
        <v>33</v>
      </c>
      <c r="L23" s="58"/>
      <c r="M23" s="58"/>
      <c r="N23" s="58"/>
      <c r="O23" s="58"/>
      <c r="P23" s="58"/>
      <c r="Q23" s="58"/>
      <c r="R23" s="58"/>
      <c r="S23" s="58"/>
    </row>
    <row r="24" spans="1:19" ht="21.75" customHeight="1">
      <c r="A24" s="70" t="s">
        <v>4</v>
      </c>
      <c r="B24" s="59" t="s">
        <v>21</v>
      </c>
      <c r="C24" s="60"/>
      <c r="D24" s="60"/>
      <c r="E24" s="61"/>
      <c r="F24" s="62" t="s">
        <v>30</v>
      </c>
      <c r="G24" s="63"/>
      <c r="H24" s="64"/>
      <c r="I24" s="56" t="s">
        <v>7</v>
      </c>
      <c r="J24" s="55"/>
      <c r="K24" s="59" t="s">
        <v>21</v>
      </c>
      <c r="L24" s="60"/>
      <c r="M24" s="60"/>
      <c r="N24" s="61"/>
      <c r="O24" s="62" t="s">
        <v>30</v>
      </c>
      <c r="P24" s="63"/>
      <c r="Q24" s="64"/>
      <c r="R24" s="56" t="s">
        <v>7</v>
      </c>
      <c r="S24" s="55"/>
    </row>
    <row r="25" spans="1:19" ht="21.75" customHeight="1">
      <c r="A25" s="71"/>
      <c r="B25" s="65" t="s">
        <v>22</v>
      </c>
      <c r="C25" s="65" t="s">
        <v>23</v>
      </c>
      <c r="D25" s="65" t="s">
        <v>27</v>
      </c>
      <c r="E25" s="65" t="s">
        <v>24</v>
      </c>
      <c r="F25" s="67" t="s">
        <v>29</v>
      </c>
      <c r="G25" s="56" t="s">
        <v>18</v>
      </c>
      <c r="H25" s="56" t="s">
        <v>19</v>
      </c>
      <c r="I25" s="56" t="s">
        <v>18</v>
      </c>
      <c r="J25" s="55" t="s">
        <v>19</v>
      </c>
      <c r="K25" s="65" t="s">
        <v>22</v>
      </c>
      <c r="L25" s="65" t="s">
        <v>23</v>
      </c>
      <c r="M25" s="65" t="s">
        <v>27</v>
      </c>
      <c r="N25" s="65" t="s">
        <v>24</v>
      </c>
      <c r="O25" s="67" t="s">
        <v>29</v>
      </c>
      <c r="P25" s="56" t="s">
        <v>18</v>
      </c>
      <c r="Q25" s="56" t="s">
        <v>19</v>
      </c>
      <c r="R25" s="56" t="s">
        <v>18</v>
      </c>
      <c r="S25" s="55" t="s">
        <v>19</v>
      </c>
    </row>
    <row r="26" spans="1:19" ht="21.75" customHeight="1">
      <c r="A26" s="71"/>
      <c r="B26" s="69"/>
      <c r="C26" s="69"/>
      <c r="D26" s="69"/>
      <c r="E26" s="69"/>
      <c r="F26" s="68"/>
      <c r="G26" s="57"/>
      <c r="H26" s="57"/>
      <c r="I26" s="56"/>
      <c r="J26" s="55"/>
      <c r="K26" s="69"/>
      <c r="L26" s="69"/>
      <c r="M26" s="69"/>
      <c r="N26" s="69"/>
      <c r="O26" s="68"/>
      <c r="P26" s="57"/>
      <c r="Q26" s="57"/>
      <c r="R26" s="56"/>
      <c r="S26" s="55"/>
    </row>
    <row r="27" spans="1:19" ht="21.75" customHeight="1">
      <c r="A27" s="5" t="s">
        <v>5</v>
      </c>
      <c r="B27" s="21">
        <f>SUM(B28:B40)</f>
        <v>2963</v>
      </c>
      <c r="C27" s="23" t="s">
        <v>26</v>
      </c>
      <c r="D27" s="23" t="s">
        <v>26</v>
      </c>
      <c r="E27" s="35" t="s">
        <v>26</v>
      </c>
      <c r="F27" s="6">
        <f>G27+H27</f>
        <v>2245696</v>
      </c>
      <c r="G27" s="6">
        <f>SUM(G28:G40)</f>
        <v>1114651</v>
      </c>
      <c r="H27" s="6">
        <f>SUM(H28:H40)</f>
        <v>1131045</v>
      </c>
      <c r="I27" s="7">
        <f>G27/F27*100</f>
        <v>49.63499066659067</v>
      </c>
      <c r="J27" s="7">
        <f>H27/F27*100</f>
        <v>50.365009333409326</v>
      </c>
      <c r="K27" s="21">
        <f>SUM(K28:K40)</f>
        <v>654</v>
      </c>
      <c r="L27" s="22">
        <f>SUM(L28:L40)</f>
        <v>654</v>
      </c>
      <c r="M27" s="22">
        <f>SUM(M28:M40)</f>
        <v>654</v>
      </c>
      <c r="N27" s="35">
        <f>M27/L27*100</f>
        <v>100</v>
      </c>
      <c r="O27" s="6">
        <f>P27+Q27</f>
        <v>2266014</v>
      </c>
      <c r="P27" s="6">
        <f>SUM(P28:P40)</f>
        <v>1123095</v>
      </c>
      <c r="Q27" s="6">
        <f>SUM(Q28:Q40)</f>
        <v>1142919</v>
      </c>
      <c r="R27" s="7">
        <f>P27/O27*100</f>
        <v>49.56257993110369</v>
      </c>
      <c r="S27" s="7">
        <f>Q27/O27*100</f>
        <v>50.43742006889631</v>
      </c>
    </row>
    <row r="28" spans="1:19" ht="21.75" customHeight="1">
      <c r="A28" s="8" t="s">
        <v>8</v>
      </c>
      <c r="B28" s="16">
        <v>1300</v>
      </c>
      <c r="C28" s="17" t="s">
        <v>25</v>
      </c>
      <c r="D28" s="23" t="s">
        <v>25</v>
      </c>
      <c r="E28" s="23" t="s">
        <v>25</v>
      </c>
      <c r="F28" s="32">
        <f aca="true" t="shared" si="6" ref="F28:F40">G28+H28</f>
        <v>452824</v>
      </c>
      <c r="G28" s="14">
        <v>219247</v>
      </c>
      <c r="H28" s="14">
        <v>233577</v>
      </c>
      <c r="I28" s="9">
        <f aca="true" t="shared" si="7" ref="I28:I40">G28/F28*100</f>
        <v>48.41770754200307</v>
      </c>
      <c r="J28" s="9">
        <f aca="true" t="shared" si="8" ref="J28:J40">H28/F28*100</f>
        <v>51.58229245799693</v>
      </c>
      <c r="K28" s="16">
        <v>3</v>
      </c>
      <c r="L28" s="17">
        <v>3</v>
      </c>
      <c r="M28" s="23">
        <v>3</v>
      </c>
      <c r="N28" s="23">
        <f aca="true" t="shared" si="9" ref="N28:N39">M28/L28*100</f>
        <v>100</v>
      </c>
      <c r="O28" s="32">
        <f aca="true" t="shared" si="10" ref="O28:O40">P28+Q28</f>
        <v>457245</v>
      </c>
      <c r="P28" s="14">
        <v>221049</v>
      </c>
      <c r="Q28" s="14">
        <v>236196</v>
      </c>
      <c r="R28" s="9">
        <f aca="true" t="shared" si="11" ref="R28:R40">P28/O28*100</f>
        <v>48.34366696191319</v>
      </c>
      <c r="S28" s="9">
        <f aca="true" t="shared" si="12" ref="S28:S40">Q28/O28*100</f>
        <v>51.6563330380868</v>
      </c>
    </row>
    <row r="29" spans="1:19" ht="21.75" customHeight="1">
      <c r="A29" s="8" t="s">
        <v>9</v>
      </c>
      <c r="B29" s="18">
        <v>1000</v>
      </c>
      <c r="C29" s="17" t="s">
        <v>25</v>
      </c>
      <c r="D29" s="23" t="s">
        <v>25</v>
      </c>
      <c r="E29" s="23" t="s">
        <v>25</v>
      </c>
      <c r="F29" s="32">
        <f t="shared" si="6"/>
        <v>417380</v>
      </c>
      <c r="G29" s="14">
        <v>204943</v>
      </c>
      <c r="H29" s="14">
        <v>212437</v>
      </c>
      <c r="I29" s="9">
        <f t="shared" si="7"/>
        <v>49.10225693612536</v>
      </c>
      <c r="J29" s="9">
        <f t="shared" si="8"/>
        <v>50.89774306387464</v>
      </c>
      <c r="K29" s="18">
        <v>121</v>
      </c>
      <c r="L29" s="17">
        <v>121</v>
      </c>
      <c r="M29" s="23">
        <v>121</v>
      </c>
      <c r="N29" s="23">
        <f t="shared" si="9"/>
        <v>100</v>
      </c>
      <c r="O29" s="32">
        <f t="shared" si="10"/>
        <v>422471</v>
      </c>
      <c r="P29" s="14">
        <v>206991</v>
      </c>
      <c r="Q29" s="14">
        <v>215480</v>
      </c>
      <c r="R29" s="9">
        <f t="shared" si="11"/>
        <v>48.99531565480234</v>
      </c>
      <c r="S29" s="9">
        <f t="shared" si="12"/>
        <v>51.00468434519766</v>
      </c>
    </row>
    <row r="30" spans="1:19" ht="21.75" customHeight="1">
      <c r="A30" s="8" t="s">
        <v>10</v>
      </c>
      <c r="B30" s="18" t="s">
        <v>25</v>
      </c>
      <c r="C30" s="17" t="s">
        <v>25</v>
      </c>
      <c r="D30" s="23" t="s">
        <v>25</v>
      </c>
      <c r="E30" s="23" t="s">
        <v>25</v>
      </c>
      <c r="F30" s="32">
        <f t="shared" si="6"/>
        <v>95550</v>
      </c>
      <c r="G30" s="14">
        <v>48532</v>
      </c>
      <c r="H30" s="14">
        <v>47018</v>
      </c>
      <c r="I30" s="9">
        <f t="shared" si="7"/>
        <v>50.792255363683935</v>
      </c>
      <c r="J30" s="9">
        <f t="shared" si="8"/>
        <v>49.207744636316065</v>
      </c>
      <c r="K30" s="18">
        <v>104</v>
      </c>
      <c r="L30" s="17">
        <v>104</v>
      </c>
      <c r="M30" s="23">
        <v>104</v>
      </c>
      <c r="N30" s="23">
        <f t="shared" si="9"/>
        <v>100</v>
      </c>
      <c r="O30" s="32">
        <f t="shared" si="10"/>
        <v>95664</v>
      </c>
      <c r="P30" s="14">
        <v>48618</v>
      </c>
      <c r="Q30" s="14">
        <v>47046</v>
      </c>
      <c r="R30" s="9">
        <f t="shared" si="11"/>
        <v>50.821625689914704</v>
      </c>
      <c r="S30" s="9">
        <f t="shared" si="12"/>
        <v>49.178374310085296</v>
      </c>
    </row>
    <row r="31" spans="1:19" ht="21.75" customHeight="1">
      <c r="A31" s="8" t="s">
        <v>2</v>
      </c>
      <c r="B31" s="18">
        <v>203</v>
      </c>
      <c r="C31" s="17" t="s">
        <v>25</v>
      </c>
      <c r="D31" s="23" t="s">
        <v>25</v>
      </c>
      <c r="E31" s="23" t="s">
        <v>25</v>
      </c>
      <c r="F31" s="32">
        <f t="shared" si="6"/>
        <v>173049</v>
      </c>
      <c r="G31" s="14">
        <v>86976</v>
      </c>
      <c r="H31" s="14">
        <v>86073</v>
      </c>
      <c r="I31" s="9">
        <f t="shared" si="7"/>
        <v>50.26090875994661</v>
      </c>
      <c r="J31" s="9">
        <f t="shared" si="8"/>
        <v>49.7390912400534</v>
      </c>
      <c r="K31" s="18">
        <v>3</v>
      </c>
      <c r="L31" s="17">
        <v>3</v>
      </c>
      <c r="M31" s="23">
        <v>3</v>
      </c>
      <c r="N31" s="23">
        <f t="shared" si="9"/>
        <v>100</v>
      </c>
      <c r="O31" s="32">
        <f t="shared" si="10"/>
        <v>175142</v>
      </c>
      <c r="P31" s="14">
        <v>87889</v>
      </c>
      <c r="Q31" s="14">
        <v>87253</v>
      </c>
      <c r="R31" s="9">
        <f t="shared" si="11"/>
        <v>50.181566957097665</v>
      </c>
      <c r="S31" s="9">
        <f t="shared" si="12"/>
        <v>49.818433042902335</v>
      </c>
    </row>
    <row r="32" spans="1:19" ht="21.75" customHeight="1">
      <c r="A32" s="8" t="s">
        <v>0</v>
      </c>
      <c r="B32" s="18" t="s">
        <v>25</v>
      </c>
      <c r="C32" s="17" t="s">
        <v>25</v>
      </c>
      <c r="D32" s="23" t="s">
        <v>25</v>
      </c>
      <c r="E32" s="23" t="s">
        <v>25</v>
      </c>
      <c r="F32" s="32">
        <f t="shared" si="6"/>
        <v>166406</v>
      </c>
      <c r="G32" s="14">
        <v>82465</v>
      </c>
      <c r="H32" s="14">
        <v>83941</v>
      </c>
      <c r="I32" s="9">
        <f t="shared" si="7"/>
        <v>49.55650637597202</v>
      </c>
      <c r="J32" s="9">
        <f t="shared" si="8"/>
        <v>50.44349362402798</v>
      </c>
      <c r="K32" s="18">
        <v>170</v>
      </c>
      <c r="L32" s="17">
        <v>170</v>
      </c>
      <c r="M32" s="23">
        <v>170</v>
      </c>
      <c r="N32" s="23">
        <f t="shared" si="9"/>
        <v>100</v>
      </c>
      <c r="O32" s="32">
        <f t="shared" si="10"/>
        <v>167060</v>
      </c>
      <c r="P32" s="14">
        <v>82635</v>
      </c>
      <c r="Q32" s="14">
        <v>84425</v>
      </c>
      <c r="R32" s="9">
        <f t="shared" si="11"/>
        <v>49.46426433616665</v>
      </c>
      <c r="S32" s="9">
        <f t="shared" si="12"/>
        <v>50.53573566383336</v>
      </c>
    </row>
    <row r="33" spans="1:19" ht="21.75" customHeight="1">
      <c r="A33" s="8" t="s">
        <v>1</v>
      </c>
      <c r="B33" s="23" t="s">
        <v>25</v>
      </c>
      <c r="C33" s="23" t="s">
        <v>25</v>
      </c>
      <c r="D33" s="23" t="s">
        <v>25</v>
      </c>
      <c r="E33" s="23" t="s">
        <v>25</v>
      </c>
      <c r="F33" s="32">
        <f t="shared" si="6"/>
        <v>93078</v>
      </c>
      <c r="G33" s="14">
        <v>47355</v>
      </c>
      <c r="H33" s="14">
        <v>45723</v>
      </c>
      <c r="I33" s="9">
        <f t="shared" si="7"/>
        <v>50.87668407142397</v>
      </c>
      <c r="J33" s="38">
        <f t="shared" si="8"/>
        <v>49.123315928576034</v>
      </c>
      <c r="K33" s="39">
        <v>9</v>
      </c>
      <c r="L33" s="39">
        <v>9</v>
      </c>
      <c r="M33" s="39">
        <v>9</v>
      </c>
      <c r="N33" s="23">
        <f t="shared" si="9"/>
        <v>100</v>
      </c>
      <c r="O33" s="32">
        <f t="shared" si="10"/>
        <v>93887</v>
      </c>
      <c r="P33" s="14">
        <v>47773</v>
      </c>
      <c r="Q33" s="14">
        <v>46114</v>
      </c>
      <c r="R33" s="9">
        <f t="shared" si="11"/>
        <v>50.8835088989956</v>
      </c>
      <c r="S33" s="9">
        <f t="shared" si="12"/>
        <v>49.1164911010044</v>
      </c>
    </row>
    <row r="34" spans="1:19" ht="21.75" customHeight="1">
      <c r="A34" s="8" t="s">
        <v>11</v>
      </c>
      <c r="B34" s="16">
        <v>420</v>
      </c>
      <c r="C34" s="17" t="s">
        <v>25</v>
      </c>
      <c r="D34" s="23" t="s">
        <v>25</v>
      </c>
      <c r="E34" s="23" t="s">
        <v>25</v>
      </c>
      <c r="F34" s="32">
        <f t="shared" si="6"/>
        <v>162921</v>
      </c>
      <c r="G34" s="14">
        <v>80858</v>
      </c>
      <c r="H34" s="14">
        <v>82063</v>
      </c>
      <c r="I34" s="9">
        <f t="shared" si="7"/>
        <v>49.63018886454171</v>
      </c>
      <c r="J34" s="9">
        <f t="shared" si="8"/>
        <v>50.369811135458285</v>
      </c>
      <c r="K34" s="16" t="s">
        <v>25</v>
      </c>
      <c r="L34" s="17" t="s">
        <v>25</v>
      </c>
      <c r="M34" s="23" t="s">
        <v>25</v>
      </c>
      <c r="N34" s="17" t="s">
        <v>25</v>
      </c>
      <c r="O34" s="32">
        <f t="shared" si="10"/>
        <v>164398</v>
      </c>
      <c r="P34" s="14">
        <v>81565</v>
      </c>
      <c r="Q34" s="14">
        <v>82833</v>
      </c>
      <c r="R34" s="9">
        <f t="shared" si="11"/>
        <v>49.614350539544276</v>
      </c>
      <c r="S34" s="9">
        <f t="shared" si="12"/>
        <v>50.38564946045573</v>
      </c>
    </row>
    <row r="35" spans="1:19" ht="21.75" customHeight="1">
      <c r="A35" s="8" t="s">
        <v>12</v>
      </c>
      <c r="B35" s="18" t="s">
        <v>25</v>
      </c>
      <c r="C35" s="17" t="s">
        <v>25</v>
      </c>
      <c r="D35" s="23" t="s">
        <v>25</v>
      </c>
      <c r="E35" s="23" t="s">
        <v>25</v>
      </c>
      <c r="F35" s="32">
        <f t="shared" si="6"/>
        <v>202633</v>
      </c>
      <c r="G35" s="14">
        <v>101177</v>
      </c>
      <c r="H35" s="14">
        <v>101456</v>
      </c>
      <c r="I35" s="9">
        <f t="shared" si="7"/>
        <v>49.93115632695563</v>
      </c>
      <c r="J35" s="9">
        <f t="shared" si="8"/>
        <v>50.06884367304437</v>
      </c>
      <c r="K35" s="18">
        <v>25</v>
      </c>
      <c r="L35" s="17">
        <v>25</v>
      </c>
      <c r="M35" s="23">
        <v>25</v>
      </c>
      <c r="N35" s="23">
        <f t="shared" si="9"/>
        <v>100</v>
      </c>
      <c r="O35" s="32">
        <f t="shared" si="10"/>
        <v>206409</v>
      </c>
      <c r="P35" s="14">
        <v>102845</v>
      </c>
      <c r="Q35" s="14">
        <v>103564</v>
      </c>
      <c r="R35" s="9">
        <f t="shared" si="11"/>
        <v>49.82583123797896</v>
      </c>
      <c r="S35" s="9">
        <f t="shared" si="12"/>
        <v>50.17416876202103</v>
      </c>
    </row>
    <row r="36" spans="1:19" ht="21.75" customHeight="1">
      <c r="A36" s="8" t="s">
        <v>13</v>
      </c>
      <c r="B36" s="16">
        <v>20</v>
      </c>
      <c r="C36" s="23" t="s">
        <v>25</v>
      </c>
      <c r="D36" s="23" t="s">
        <v>25</v>
      </c>
      <c r="E36" s="23" t="s">
        <v>25</v>
      </c>
      <c r="F36" s="32">
        <f t="shared" si="6"/>
        <v>124031</v>
      </c>
      <c r="G36" s="14">
        <v>61932</v>
      </c>
      <c r="H36" s="14">
        <v>62099</v>
      </c>
      <c r="I36" s="9">
        <f t="shared" si="7"/>
        <v>49.93267812079238</v>
      </c>
      <c r="J36" s="9">
        <f t="shared" si="8"/>
        <v>50.06732187920762</v>
      </c>
      <c r="K36" s="16">
        <v>218</v>
      </c>
      <c r="L36" s="39">
        <v>218</v>
      </c>
      <c r="M36" s="39">
        <v>218</v>
      </c>
      <c r="N36" s="23">
        <f t="shared" si="9"/>
        <v>100</v>
      </c>
      <c r="O36" s="32">
        <f t="shared" si="10"/>
        <v>124408</v>
      </c>
      <c r="P36" s="14">
        <v>61998</v>
      </c>
      <c r="Q36" s="14">
        <v>62410</v>
      </c>
      <c r="R36" s="9">
        <f t="shared" si="11"/>
        <v>49.83441579319658</v>
      </c>
      <c r="S36" s="9">
        <f t="shared" si="12"/>
        <v>50.16558420680342</v>
      </c>
    </row>
    <row r="37" spans="1:19" ht="21.75" customHeight="1">
      <c r="A37" s="8" t="s">
        <v>14</v>
      </c>
      <c r="B37" s="18">
        <v>20</v>
      </c>
      <c r="C37" s="17" t="s">
        <v>25</v>
      </c>
      <c r="D37" s="23" t="s">
        <v>25</v>
      </c>
      <c r="E37" s="23" t="s">
        <v>25</v>
      </c>
      <c r="F37" s="32">
        <f t="shared" si="6"/>
        <v>228436</v>
      </c>
      <c r="G37" s="14">
        <v>113220</v>
      </c>
      <c r="H37" s="14">
        <v>115216</v>
      </c>
      <c r="I37" s="9">
        <f t="shared" si="7"/>
        <v>49.563116146316695</v>
      </c>
      <c r="J37" s="9">
        <f t="shared" si="8"/>
        <v>50.43688385368331</v>
      </c>
      <c r="K37" s="18" t="s">
        <v>25</v>
      </c>
      <c r="L37" s="17" t="s">
        <v>25</v>
      </c>
      <c r="M37" s="23" t="s">
        <v>25</v>
      </c>
      <c r="N37" s="17" t="s">
        <v>25</v>
      </c>
      <c r="O37" s="32">
        <f t="shared" si="10"/>
        <v>228611</v>
      </c>
      <c r="P37" s="14">
        <v>113137</v>
      </c>
      <c r="Q37" s="14">
        <v>115474</v>
      </c>
      <c r="R37" s="9">
        <f t="shared" si="11"/>
        <v>49.48886973942636</v>
      </c>
      <c r="S37" s="9">
        <f t="shared" si="12"/>
        <v>50.51113026057364</v>
      </c>
    </row>
    <row r="38" spans="1:19" ht="21.75" customHeight="1">
      <c r="A38" s="8" t="s">
        <v>15</v>
      </c>
      <c r="B38" s="18" t="s">
        <v>25</v>
      </c>
      <c r="C38" s="17" t="s">
        <v>25</v>
      </c>
      <c r="D38" s="23" t="s">
        <v>25</v>
      </c>
      <c r="E38" s="23" t="s">
        <v>25</v>
      </c>
      <c r="F38" s="32">
        <f t="shared" si="6"/>
        <v>49256</v>
      </c>
      <c r="G38" s="14">
        <v>26202</v>
      </c>
      <c r="H38" s="14">
        <v>23054</v>
      </c>
      <c r="I38" s="9">
        <f t="shared" si="7"/>
        <v>53.19554978073737</v>
      </c>
      <c r="J38" s="9">
        <f t="shared" si="8"/>
        <v>46.80445021926263</v>
      </c>
      <c r="K38" s="18" t="s">
        <v>25</v>
      </c>
      <c r="L38" s="17" t="s">
        <v>25</v>
      </c>
      <c r="M38" s="23" t="s">
        <v>25</v>
      </c>
      <c r="N38" s="17" t="s">
        <v>25</v>
      </c>
      <c r="O38" s="32">
        <f t="shared" si="10"/>
        <v>49333</v>
      </c>
      <c r="P38" s="14">
        <v>26218</v>
      </c>
      <c r="Q38" s="14">
        <v>23115</v>
      </c>
      <c r="R38" s="9">
        <f t="shared" si="11"/>
        <v>53.14495368211948</v>
      </c>
      <c r="S38" s="9">
        <f t="shared" si="12"/>
        <v>46.85504631788053</v>
      </c>
    </row>
    <row r="39" spans="1:19" ht="21.75" customHeight="1">
      <c r="A39" s="8" t="s">
        <v>16</v>
      </c>
      <c r="B39" s="18" t="s">
        <v>25</v>
      </c>
      <c r="C39" s="17" t="s">
        <v>25</v>
      </c>
      <c r="D39" s="23" t="s">
        <v>25</v>
      </c>
      <c r="E39" s="23" t="s">
        <v>25</v>
      </c>
      <c r="F39" s="32">
        <f t="shared" si="6"/>
        <v>67956</v>
      </c>
      <c r="G39" s="14">
        <v>35162</v>
      </c>
      <c r="H39" s="14">
        <v>32794</v>
      </c>
      <c r="I39" s="9">
        <f t="shared" si="7"/>
        <v>51.74230384366355</v>
      </c>
      <c r="J39" s="9">
        <f t="shared" si="8"/>
        <v>48.25769615633646</v>
      </c>
      <c r="K39" s="18">
        <v>1</v>
      </c>
      <c r="L39" s="17">
        <v>1</v>
      </c>
      <c r="M39" s="39">
        <v>1</v>
      </c>
      <c r="N39" s="23">
        <f t="shared" si="9"/>
        <v>100</v>
      </c>
      <c r="O39" s="32">
        <f t="shared" si="10"/>
        <v>69032</v>
      </c>
      <c r="P39" s="14">
        <v>35719</v>
      </c>
      <c r="Q39" s="14">
        <v>33313</v>
      </c>
      <c r="R39" s="9">
        <f t="shared" si="11"/>
        <v>51.74267006605632</v>
      </c>
      <c r="S39" s="9">
        <f t="shared" si="12"/>
        <v>48.25732993394368</v>
      </c>
    </row>
    <row r="40" spans="1:19" ht="21.75" customHeight="1">
      <c r="A40" s="10" t="s">
        <v>3</v>
      </c>
      <c r="B40" s="19" t="s">
        <v>25</v>
      </c>
      <c r="C40" s="20" t="s">
        <v>25</v>
      </c>
      <c r="D40" s="26" t="s">
        <v>25</v>
      </c>
      <c r="E40" s="26" t="s">
        <v>25</v>
      </c>
      <c r="F40" s="37">
        <f t="shared" si="6"/>
        <v>12176</v>
      </c>
      <c r="G40" s="15">
        <v>6582</v>
      </c>
      <c r="H40" s="15">
        <v>5594</v>
      </c>
      <c r="I40" s="11">
        <f t="shared" si="7"/>
        <v>54.05716162943496</v>
      </c>
      <c r="J40" s="11">
        <f t="shared" si="8"/>
        <v>45.94283837056505</v>
      </c>
      <c r="K40" s="19" t="s">
        <v>25</v>
      </c>
      <c r="L40" s="20" t="s">
        <v>25</v>
      </c>
      <c r="M40" s="26" t="s">
        <v>25</v>
      </c>
      <c r="N40" s="20" t="s">
        <v>25</v>
      </c>
      <c r="O40" s="37">
        <f t="shared" si="10"/>
        <v>12354</v>
      </c>
      <c r="P40" s="15">
        <v>6658</v>
      </c>
      <c r="Q40" s="15">
        <v>5696</v>
      </c>
      <c r="R40" s="11">
        <f t="shared" si="11"/>
        <v>53.893475797312604</v>
      </c>
      <c r="S40" s="11">
        <f t="shared" si="12"/>
        <v>46.10652420268739</v>
      </c>
    </row>
    <row r="41" spans="1:19" ht="21.75" customHeight="1">
      <c r="A41" s="33"/>
      <c r="B41" s="34"/>
      <c r="C41" s="34"/>
      <c r="D41" s="23"/>
      <c r="E41" s="23"/>
      <c r="F41" s="32"/>
      <c r="G41" s="14"/>
      <c r="H41" s="14"/>
      <c r="I41" s="9"/>
      <c r="J41" s="9"/>
      <c r="K41" s="17"/>
      <c r="L41" s="17"/>
      <c r="M41" s="23"/>
      <c r="N41" s="17"/>
      <c r="O41" s="32"/>
      <c r="P41" s="14"/>
      <c r="Q41" s="14"/>
      <c r="R41" s="9"/>
      <c r="S41" s="9"/>
    </row>
    <row r="42" spans="1:5" ht="16.5">
      <c r="A42" s="13" t="s">
        <v>20</v>
      </c>
      <c r="B42" s="13"/>
      <c r="C42" s="13"/>
      <c r="D42" s="13"/>
      <c r="E42" s="13"/>
    </row>
    <row r="43" spans="1:5" ht="16.5">
      <c r="A43" s="3" t="s">
        <v>36</v>
      </c>
      <c r="B43" s="13"/>
      <c r="C43" s="13"/>
      <c r="D43" s="13"/>
      <c r="E43" s="13"/>
    </row>
    <row r="44" spans="1:5" ht="16.5">
      <c r="A44" s="3" t="s">
        <v>6</v>
      </c>
      <c r="B44" s="13"/>
      <c r="C44" s="13"/>
      <c r="D44" s="13"/>
      <c r="E44" s="13"/>
    </row>
    <row r="46" spans="6:8" ht="16.5">
      <c r="F46" s="4"/>
      <c r="G46" s="4"/>
      <c r="H46" s="4"/>
    </row>
    <row r="47" spans="7:8" ht="16.5">
      <c r="G47" s="1"/>
      <c r="H47" s="1"/>
    </row>
    <row r="48" spans="2:19" ht="22.5" customHeight="1">
      <c r="B48" s="58" t="s">
        <v>35</v>
      </c>
      <c r="C48" s="58"/>
      <c r="D48" s="58"/>
      <c r="E48" s="58"/>
      <c r="F48" s="58"/>
      <c r="G48" s="58"/>
      <c r="H48" s="58"/>
      <c r="I48" s="58"/>
      <c r="J48" s="58"/>
      <c r="K48" s="58" t="s">
        <v>37</v>
      </c>
      <c r="L48" s="58"/>
      <c r="M48" s="58"/>
      <c r="N48" s="58"/>
      <c r="O48" s="58"/>
      <c r="P48" s="58"/>
      <c r="Q48" s="58"/>
      <c r="R48" s="58"/>
      <c r="S48" s="58"/>
    </row>
    <row r="49" spans="1:19" ht="22.5" customHeight="1">
      <c r="A49" s="70" t="s">
        <v>4</v>
      </c>
      <c r="B49" s="59" t="s">
        <v>21</v>
      </c>
      <c r="C49" s="60"/>
      <c r="D49" s="60"/>
      <c r="E49" s="61"/>
      <c r="F49" s="62" t="s">
        <v>30</v>
      </c>
      <c r="G49" s="63"/>
      <c r="H49" s="64"/>
      <c r="I49" s="56" t="s">
        <v>7</v>
      </c>
      <c r="J49" s="55"/>
      <c r="K49" s="59" t="s">
        <v>21</v>
      </c>
      <c r="L49" s="60"/>
      <c r="M49" s="60"/>
      <c r="N49" s="61"/>
      <c r="O49" s="62" t="s">
        <v>30</v>
      </c>
      <c r="P49" s="63"/>
      <c r="Q49" s="64"/>
      <c r="R49" s="56" t="s">
        <v>7</v>
      </c>
      <c r="S49" s="55"/>
    </row>
    <row r="50" spans="1:19" ht="22.5" customHeight="1">
      <c r="A50" s="71"/>
      <c r="B50" s="65" t="s">
        <v>22</v>
      </c>
      <c r="C50" s="65" t="s">
        <v>23</v>
      </c>
      <c r="D50" s="65" t="s">
        <v>27</v>
      </c>
      <c r="E50" s="65" t="s">
        <v>24</v>
      </c>
      <c r="F50" s="67" t="s">
        <v>29</v>
      </c>
      <c r="G50" s="56" t="s">
        <v>18</v>
      </c>
      <c r="H50" s="56" t="s">
        <v>19</v>
      </c>
      <c r="I50" s="56" t="s">
        <v>18</v>
      </c>
      <c r="J50" s="55" t="s">
        <v>19</v>
      </c>
      <c r="K50" s="65" t="s">
        <v>22</v>
      </c>
      <c r="L50" s="65" t="s">
        <v>23</v>
      </c>
      <c r="M50" s="65" t="s">
        <v>27</v>
      </c>
      <c r="N50" s="65" t="s">
        <v>24</v>
      </c>
      <c r="O50" s="67" t="s">
        <v>29</v>
      </c>
      <c r="P50" s="56" t="s">
        <v>18</v>
      </c>
      <c r="Q50" s="56" t="s">
        <v>19</v>
      </c>
      <c r="R50" s="56" t="s">
        <v>18</v>
      </c>
      <c r="S50" s="55" t="s">
        <v>19</v>
      </c>
    </row>
    <row r="51" spans="1:19" ht="22.5" customHeight="1">
      <c r="A51" s="71"/>
      <c r="B51" s="69"/>
      <c r="C51" s="69"/>
      <c r="D51" s="69"/>
      <c r="E51" s="69"/>
      <c r="F51" s="68"/>
      <c r="G51" s="57"/>
      <c r="H51" s="57"/>
      <c r="I51" s="56"/>
      <c r="J51" s="55"/>
      <c r="K51" s="66"/>
      <c r="L51" s="66"/>
      <c r="M51" s="66"/>
      <c r="N51" s="66"/>
      <c r="O51" s="68"/>
      <c r="P51" s="57"/>
      <c r="Q51" s="57"/>
      <c r="R51" s="56"/>
      <c r="S51" s="55"/>
    </row>
    <row r="52" spans="1:19" ht="22.5" customHeight="1">
      <c r="A52" s="5" t="s">
        <v>5</v>
      </c>
      <c r="B52" s="44">
        <f>SUM(B53:B65)</f>
        <v>623</v>
      </c>
      <c r="C52" s="45">
        <f>SUM(C53:C65)</f>
        <v>623</v>
      </c>
      <c r="D52" s="45">
        <f>SUM(D53:D65)</f>
        <v>623</v>
      </c>
      <c r="E52" s="52">
        <f>D52/C52*100</f>
        <v>100</v>
      </c>
      <c r="F52" s="6">
        <f>G52+H52</f>
        <v>2271637</v>
      </c>
      <c r="G52" s="6">
        <f>SUM(G53:G65)</f>
        <v>1124609</v>
      </c>
      <c r="H52" s="6">
        <f>SUM(H53:H65)</f>
        <v>1147028</v>
      </c>
      <c r="I52" s="52">
        <f>G52/F52*100</f>
        <v>49.50654527990167</v>
      </c>
      <c r="J52" s="52">
        <f>H52/F52*100</f>
        <v>50.49345472009833</v>
      </c>
      <c r="K52" s="73">
        <f>SUM(K53:K65)</f>
        <v>486</v>
      </c>
      <c r="L52" s="73">
        <f>SUM(L53:L65)</f>
        <v>486</v>
      </c>
      <c r="M52" s="73">
        <f>SUM(M53:M65)</f>
        <v>486</v>
      </c>
      <c r="N52" s="74">
        <f>M52/L52*100</f>
        <v>100</v>
      </c>
      <c r="O52" s="75">
        <f>P52+Q52</f>
        <v>2281464</v>
      </c>
      <c r="P52" s="75">
        <f>SUM(P53:P65)</f>
        <v>1126870</v>
      </c>
      <c r="Q52" s="75">
        <f>SUM(Q53:Q65)</f>
        <v>1154594</v>
      </c>
      <c r="R52" s="76">
        <f>P52/O52*100</f>
        <v>49.39240768208484</v>
      </c>
      <c r="S52" s="77">
        <f>Q52/O52*100</f>
        <v>50.60759231791516</v>
      </c>
    </row>
    <row r="53" spans="1:19" ht="22.5" customHeight="1">
      <c r="A53" s="8" t="s">
        <v>8</v>
      </c>
      <c r="B53" s="46">
        <f>189+8</f>
        <v>197</v>
      </c>
      <c r="C53" s="47">
        <f>189+8</f>
        <v>197</v>
      </c>
      <c r="D53" s="47">
        <f>189+8</f>
        <v>197</v>
      </c>
      <c r="E53" s="53">
        <f aca="true" t="shared" si="13" ref="E53:E64">D53/C53*100</f>
        <v>100</v>
      </c>
      <c r="F53" s="32">
        <f aca="true" t="shared" si="14" ref="F53:F65">G53+H53</f>
        <v>459009</v>
      </c>
      <c r="G53" s="41">
        <v>221476</v>
      </c>
      <c r="H53" s="43">
        <v>237533</v>
      </c>
      <c r="I53" s="53">
        <f aca="true" t="shared" si="15" ref="I53:I65">G53/F53*100</f>
        <v>48.25090575566057</v>
      </c>
      <c r="J53" s="53">
        <f aca="true" t="shared" si="16" ref="J53:J65">H53/F53*100</f>
        <v>51.74909424433943</v>
      </c>
      <c r="K53" s="78">
        <v>199</v>
      </c>
      <c r="L53" s="78">
        <f>19+19+11+80+57+13</f>
        <v>199</v>
      </c>
      <c r="M53" s="78">
        <f>19+19+11+80+57+13</f>
        <v>199</v>
      </c>
      <c r="N53" s="79">
        <f>M53/L53*100</f>
        <v>100</v>
      </c>
      <c r="O53" s="80">
        <f aca="true" t="shared" si="17" ref="O53:O65">P53+Q53</f>
        <v>462338</v>
      </c>
      <c r="P53" s="81">
        <v>222499</v>
      </c>
      <c r="Q53" s="81">
        <v>239839</v>
      </c>
      <c r="R53" s="82">
        <f aca="true" t="shared" si="18" ref="R53:R65">P53/O53*100</f>
        <v>48.1247485605769</v>
      </c>
      <c r="S53" s="83">
        <f aca="true" t="shared" si="19" ref="S53:S65">Q53/O53*100</f>
        <v>51.87525143942311</v>
      </c>
    </row>
    <row r="54" spans="1:19" ht="22.5" customHeight="1">
      <c r="A54" s="8" t="s">
        <v>9</v>
      </c>
      <c r="B54" s="48">
        <v>175</v>
      </c>
      <c r="C54" s="49">
        <v>175</v>
      </c>
      <c r="D54" s="49">
        <v>175</v>
      </c>
      <c r="E54" s="53">
        <f t="shared" si="13"/>
        <v>100</v>
      </c>
      <c r="F54" s="32">
        <f t="shared" si="14"/>
        <v>422207</v>
      </c>
      <c r="G54" s="41">
        <v>206774</v>
      </c>
      <c r="H54" s="41">
        <v>215433</v>
      </c>
      <c r="I54" s="53">
        <f t="shared" si="15"/>
        <v>48.97455513527725</v>
      </c>
      <c r="J54" s="53">
        <f t="shared" si="16"/>
        <v>51.02544486472276</v>
      </c>
      <c r="K54" s="84">
        <v>63</v>
      </c>
      <c r="L54" s="84">
        <v>63</v>
      </c>
      <c r="M54" s="84">
        <v>63</v>
      </c>
      <c r="N54" s="79">
        <f>M54/L54*100</f>
        <v>100</v>
      </c>
      <c r="O54" s="80">
        <f t="shared" si="17"/>
        <v>423722</v>
      </c>
      <c r="P54" s="81">
        <v>206978</v>
      </c>
      <c r="Q54" s="81">
        <v>216744</v>
      </c>
      <c r="R54" s="82">
        <f t="shared" si="18"/>
        <v>48.847593469302986</v>
      </c>
      <c r="S54" s="83">
        <f t="shared" si="19"/>
        <v>51.152406530697014</v>
      </c>
    </row>
    <row r="55" spans="1:19" ht="22.5" customHeight="1">
      <c r="A55" s="8" t="s">
        <v>10</v>
      </c>
      <c r="B55" s="48">
        <v>79</v>
      </c>
      <c r="C55" s="49">
        <v>79</v>
      </c>
      <c r="D55" s="49">
        <f>2+1+5+11+2+1+24+33</f>
        <v>79</v>
      </c>
      <c r="E55" s="53">
        <f t="shared" si="13"/>
        <v>100</v>
      </c>
      <c r="F55" s="32">
        <f t="shared" si="14"/>
        <v>94804</v>
      </c>
      <c r="G55" s="41">
        <v>48175</v>
      </c>
      <c r="H55" s="41">
        <v>46629</v>
      </c>
      <c r="I55" s="53">
        <f t="shared" si="15"/>
        <v>50.81536644023459</v>
      </c>
      <c r="J55" s="53">
        <f t="shared" si="16"/>
        <v>49.18463355976541</v>
      </c>
      <c r="K55" s="84" t="s">
        <v>26</v>
      </c>
      <c r="L55" s="84" t="s">
        <v>26</v>
      </c>
      <c r="M55" s="84" t="s">
        <v>26</v>
      </c>
      <c r="N55" s="79" t="s">
        <v>26</v>
      </c>
      <c r="O55" s="80">
        <f t="shared" si="17"/>
        <v>94313</v>
      </c>
      <c r="P55" s="81">
        <v>47821</v>
      </c>
      <c r="Q55" s="81">
        <v>46492</v>
      </c>
      <c r="R55" s="82">
        <f t="shared" si="18"/>
        <v>50.704568829323634</v>
      </c>
      <c r="S55" s="83">
        <f t="shared" si="19"/>
        <v>49.295431170676366</v>
      </c>
    </row>
    <row r="56" spans="1:19" ht="22.5" customHeight="1">
      <c r="A56" s="8" t="s">
        <v>2</v>
      </c>
      <c r="B56" s="47">
        <v>0</v>
      </c>
      <c r="C56" s="47">
        <v>0</v>
      </c>
      <c r="D56" s="47">
        <v>0</v>
      </c>
      <c r="E56" s="53">
        <v>0</v>
      </c>
      <c r="F56" s="32">
        <f t="shared" si="14"/>
        <v>176911</v>
      </c>
      <c r="G56" s="41">
        <v>88663</v>
      </c>
      <c r="H56" s="41">
        <v>88248</v>
      </c>
      <c r="I56" s="53">
        <f t="shared" si="15"/>
        <v>50.11729061505503</v>
      </c>
      <c r="J56" s="53">
        <f t="shared" si="16"/>
        <v>49.882709384944974</v>
      </c>
      <c r="K56" s="78">
        <v>1</v>
      </c>
      <c r="L56" s="78">
        <v>1</v>
      </c>
      <c r="M56" s="78">
        <v>1</v>
      </c>
      <c r="N56" s="79">
        <v>0</v>
      </c>
      <c r="O56" s="80">
        <f t="shared" si="17"/>
        <v>177602</v>
      </c>
      <c r="P56" s="81">
        <v>88725</v>
      </c>
      <c r="Q56" s="81">
        <v>88877</v>
      </c>
      <c r="R56" s="82">
        <f t="shared" si="18"/>
        <v>49.9572076891026</v>
      </c>
      <c r="S56" s="83">
        <f t="shared" si="19"/>
        <v>50.0427923108974</v>
      </c>
    </row>
    <row r="57" spans="1:19" ht="22.5" customHeight="1">
      <c r="A57" s="8" t="s">
        <v>0</v>
      </c>
      <c r="B57" s="48">
        <v>35</v>
      </c>
      <c r="C57" s="49">
        <v>35</v>
      </c>
      <c r="D57" s="49">
        <v>35</v>
      </c>
      <c r="E57" s="53">
        <f t="shared" si="13"/>
        <v>100</v>
      </c>
      <c r="F57" s="32">
        <f t="shared" si="14"/>
        <v>166300</v>
      </c>
      <c r="G57" s="41">
        <v>82286</v>
      </c>
      <c r="H57" s="41">
        <v>84014</v>
      </c>
      <c r="I57" s="53">
        <f t="shared" si="15"/>
        <v>49.48045700541191</v>
      </c>
      <c r="J57" s="53">
        <f t="shared" si="16"/>
        <v>50.51954299458809</v>
      </c>
      <c r="K57" s="84">
        <v>152</v>
      </c>
      <c r="L57" s="84">
        <v>152</v>
      </c>
      <c r="M57" s="84">
        <v>152</v>
      </c>
      <c r="N57" s="79">
        <f aca="true" t="shared" si="20" ref="N57:N64">M57/L57*100</f>
        <v>100</v>
      </c>
      <c r="O57" s="80">
        <f t="shared" si="17"/>
        <v>167205</v>
      </c>
      <c r="P57" s="81">
        <v>82684</v>
      </c>
      <c r="Q57" s="81">
        <v>84521</v>
      </c>
      <c r="R57" s="82">
        <f t="shared" si="18"/>
        <v>49.450674321940134</v>
      </c>
      <c r="S57" s="83">
        <f t="shared" si="19"/>
        <v>50.549325678059866</v>
      </c>
    </row>
    <row r="58" spans="1:19" ht="22.5" customHeight="1">
      <c r="A58" s="8" t="s">
        <v>1</v>
      </c>
      <c r="B58" s="48">
        <v>1</v>
      </c>
      <c r="C58" s="49">
        <v>1</v>
      </c>
      <c r="D58" s="49">
        <v>1</v>
      </c>
      <c r="E58" s="53">
        <f t="shared" si="13"/>
        <v>100</v>
      </c>
      <c r="F58" s="32">
        <f t="shared" si="14"/>
        <v>91479</v>
      </c>
      <c r="G58" s="41">
        <v>46430</v>
      </c>
      <c r="H58" s="41">
        <v>45049</v>
      </c>
      <c r="I58" s="53">
        <f t="shared" si="15"/>
        <v>50.754818045671676</v>
      </c>
      <c r="J58" s="53">
        <f t="shared" si="16"/>
        <v>49.24518195432832</v>
      </c>
      <c r="K58" s="84">
        <v>25</v>
      </c>
      <c r="L58" s="84">
        <v>25</v>
      </c>
      <c r="M58" s="84">
        <v>25</v>
      </c>
      <c r="N58" s="79">
        <f t="shared" si="20"/>
        <v>100</v>
      </c>
      <c r="O58" s="80">
        <f t="shared" si="17"/>
        <v>85991</v>
      </c>
      <c r="P58" s="81">
        <v>43522</v>
      </c>
      <c r="Q58" s="81">
        <v>42469</v>
      </c>
      <c r="R58" s="82">
        <f t="shared" si="18"/>
        <v>50.612273377446485</v>
      </c>
      <c r="S58" s="83">
        <f t="shared" si="19"/>
        <v>49.38772662255352</v>
      </c>
    </row>
    <row r="59" spans="1:19" ht="22.5" customHeight="1">
      <c r="A59" s="8" t="s">
        <v>11</v>
      </c>
      <c r="B59" s="46">
        <v>2</v>
      </c>
      <c r="C59" s="47">
        <v>2</v>
      </c>
      <c r="D59" s="47">
        <v>2</v>
      </c>
      <c r="E59" s="53">
        <f t="shared" si="13"/>
        <v>100</v>
      </c>
      <c r="F59" s="32">
        <f t="shared" si="14"/>
        <v>167005</v>
      </c>
      <c r="G59" s="41">
        <v>82812</v>
      </c>
      <c r="H59" s="41">
        <v>84193</v>
      </c>
      <c r="I59" s="53">
        <f t="shared" si="15"/>
        <v>49.5865393251699</v>
      </c>
      <c r="J59" s="53">
        <f t="shared" si="16"/>
        <v>50.41346067483009</v>
      </c>
      <c r="K59" s="78">
        <v>22</v>
      </c>
      <c r="L59" s="78">
        <v>22</v>
      </c>
      <c r="M59" s="78">
        <v>22</v>
      </c>
      <c r="N59" s="79">
        <f t="shared" si="20"/>
        <v>100</v>
      </c>
      <c r="O59" s="80">
        <f t="shared" si="17"/>
        <v>172274</v>
      </c>
      <c r="P59" s="81">
        <v>85301</v>
      </c>
      <c r="Q59" s="81">
        <v>86973</v>
      </c>
      <c r="R59" s="82">
        <f t="shared" si="18"/>
        <v>49.51472654027886</v>
      </c>
      <c r="S59" s="83">
        <f t="shared" si="19"/>
        <v>50.48527345972115</v>
      </c>
    </row>
    <row r="60" spans="1:19" ht="22.5" customHeight="1">
      <c r="A60" s="8" t="s">
        <v>12</v>
      </c>
      <c r="B60" s="48">
        <v>95</v>
      </c>
      <c r="C60" s="49">
        <v>95</v>
      </c>
      <c r="D60" s="49">
        <f>6+9+7+24+20+1+2+14+12</f>
        <v>95</v>
      </c>
      <c r="E60" s="53">
        <f t="shared" si="13"/>
        <v>100</v>
      </c>
      <c r="F60" s="32">
        <f t="shared" si="14"/>
        <v>209585</v>
      </c>
      <c r="G60" s="41">
        <v>104072</v>
      </c>
      <c r="H60" s="41">
        <v>105513</v>
      </c>
      <c r="I60" s="53">
        <f t="shared" si="15"/>
        <v>49.656225397809955</v>
      </c>
      <c r="J60" s="53">
        <f t="shared" si="16"/>
        <v>50.34377460219004</v>
      </c>
      <c r="K60" s="84" t="s">
        <v>26</v>
      </c>
      <c r="L60" s="84" t="s">
        <v>26</v>
      </c>
      <c r="M60" s="84" t="s">
        <v>26</v>
      </c>
      <c r="N60" s="79" t="s">
        <v>26</v>
      </c>
      <c r="O60" s="80">
        <f t="shared" si="17"/>
        <v>209952</v>
      </c>
      <c r="P60" s="81">
        <v>104077</v>
      </c>
      <c r="Q60" s="81">
        <v>105875</v>
      </c>
      <c r="R60" s="82">
        <f t="shared" si="18"/>
        <v>49.571806889193724</v>
      </c>
      <c r="S60" s="83">
        <f t="shared" si="19"/>
        <v>50.428193110806276</v>
      </c>
    </row>
    <row r="61" spans="1:19" ht="22.5" customHeight="1">
      <c r="A61" s="8" t="s">
        <v>13</v>
      </c>
      <c r="B61" s="46">
        <v>19</v>
      </c>
      <c r="C61" s="47">
        <v>19</v>
      </c>
      <c r="D61" s="47">
        <v>19</v>
      </c>
      <c r="E61" s="53">
        <f t="shared" si="13"/>
        <v>100</v>
      </c>
      <c r="F61" s="32">
        <f t="shared" si="14"/>
        <v>124373</v>
      </c>
      <c r="G61" s="41">
        <v>61996</v>
      </c>
      <c r="H61" s="41">
        <v>62377</v>
      </c>
      <c r="I61" s="53">
        <f t="shared" si="15"/>
        <v>49.846831707846555</v>
      </c>
      <c r="J61" s="53">
        <f t="shared" si="16"/>
        <v>50.15316829215344</v>
      </c>
      <c r="K61" s="84" t="s">
        <v>26</v>
      </c>
      <c r="L61" s="84" t="s">
        <v>26</v>
      </c>
      <c r="M61" s="84" t="s">
        <v>26</v>
      </c>
      <c r="N61" s="79" t="s">
        <v>26</v>
      </c>
      <c r="O61" s="80">
        <f t="shared" si="17"/>
        <v>124973</v>
      </c>
      <c r="P61" s="81">
        <v>62082</v>
      </c>
      <c r="Q61" s="81">
        <v>62891</v>
      </c>
      <c r="R61" s="82">
        <f t="shared" si="18"/>
        <v>49.67633008729886</v>
      </c>
      <c r="S61" s="83">
        <f t="shared" si="19"/>
        <v>50.32366991270114</v>
      </c>
    </row>
    <row r="62" spans="1:19" ht="22.5" customHeight="1">
      <c r="A62" s="8" t="s">
        <v>14</v>
      </c>
      <c r="B62" s="48">
        <f>1+6</f>
        <v>7</v>
      </c>
      <c r="C62" s="49">
        <f>1+6</f>
        <v>7</v>
      </c>
      <c r="D62" s="49">
        <f>1+6</f>
        <v>7</v>
      </c>
      <c r="E62" s="53">
        <f t="shared" si="13"/>
        <v>100</v>
      </c>
      <c r="F62" s="32">
        <f t="shared" si="14"/>
        <v>227925</v>
      </c>
      <c r="G62" s="41">
        <v>112727</v>
      </c>
      <c r="H62" s="41">
        <v>115198</v>
      </c>
      <c r="I62" s="53">
        <f t="shared" si="15"/>
        <v>49.45793572447077</v>
      </c>
      <c r="J62" s="53">
        <f t="shared" si="16"/>
        <v>50.54206427552923</v>
      </c>
      <c r="K62" s="84">
        <v>17</v>
      </c>
      <c r="L62" s="84">
        <v>17</v>
      </c>
      <c r="M62" s="84">
        <v>17</v>
      </c>
      <c r="N62" s="79">
        <f t="shared" si="20"/>
        <v>100</v>
      </c>
      <c r="O62" s="80">
        <f t="shared" si="17"/>
        <v>227810</v>
      </c>
      <c r="P62" s="81">
        <v>112517</v>
      </c>
      <c r="Q62" s="81">
        <v>115293</v>
      </c>
      <c r="R62" s="82">
        <f t="shared" si="18"/>
        <v>49.39072033712304</v>
      </c>
      <c r="S62" s="83">
        <f t="shared" si="19"/>
        <v>50.60927966287696</v>
      </c>
    </row>
    <row r="63" spans="1:19" ht="22.5" customHeight="1">
      <c r="A63" s="8" t="s">
        <v>15</v>
      </c>
      <c r="B63" s="48">
        <v>1</v>
      </c>
      <c r="C63" s="49">
        <v>1</v>
      </c>
      <c r="D63" s="49">
        <v>1</v>
      </c>
      <c r="E63" s="53">
        <f t="shared" si="13"/>
        <v>100</v>
      </c>
      <c r="F63" s="32">
        <f t="shared" si="14"/>
        <v>49108</v>
      </c>
      <c r="G63" s="41">
        <v>26085</v>
      </c>
      <c r="H63" s="41">
        <v>23023</v>
      </c>
      <c r="I63" s="53">
        <f t="shared" si="15"/>
        <v>53.117618310662216</v>
      </c>
      <c r="J63" s="53">
        <f t="shared" si="16"/>
        <v>46.88238168933779</v>
      </c>
      <c r="K63" s="84" t="s">
        <v>26</v>
      </c>
      <c r="L63" s="84" t="s">
        <v>26</v>
      </c>
      <c r="M63" s="84" t="s">
        <v>26</v>
      </c>
      <c r="N63" s="79" t="s">
        <v>26</v>
      </c>
      <c r="O63" s="80">
        <f t="shared" si="17"/>
        <v>49205</v>
      </c>
      <c r="P63" s="81">
        <v>26053</v>
      </c>
      <c r="Q63" s="81">
        <v>23152</v>
      </c>
      <c r="R63" s="82">
        <f t="shared" si="18"/>
        <v>52.94787115130576</v>
      </c>
      <c r="S63" s="83">
        <f t="shared" si="19"/>
        <v>47.05212884869424</v>
      </c>
    </row>
    <row r="64" spans="1:19" ht="22.5" customHeight="1">
      <c r="A64" s="8" t="s">
        <v>16</v>
      </c>
      <c r="B64" s="48">
        <v>12</v>
      </c>
      <c r="C64" s="49">
        <v>12</v>
      </c>
      <c r="D64" s="49">
        <v>12</v>
      </c>
      <c r="E64" s="53">
        <f t="shared" si="13"/>
        <v>100</v>
      </c>
      <c r="F64" s="32">
        <f t="shared" si="14"/>
        <v>70232</v>
      </c>
      <c r="G64" s="41">
        <v>36332</v>
      </c>
      <c r="H64" s="41">
        <v>33900</v>
      </c>
      <c r="I64" s="53">
        <f t="shared" si="15"/>
        <v>51.731404487982694</v>
      </c>
      <c r="J64" s="53">
        <f t="shared" si="16"/>
        <v>48.26859551201731</v>
      </c>
      <c r="K64" s="84">
        <v>7</v>
      </c>
      <c r="L64" s="84">
        <v>7</v>
      </c>
      <c r="M64" s="84">
        <v>7</v>
      </c>
      <c r="N64" s="79">
        <f t="shared" si="20"/>
        <v>100</v>
      </c>
      <c r="O64" s="80">
        <f t="shared" si="17"/>
        <v>73026</v>
      </c>
      <c r="P64" s="81">
        <v>37703</v>
      </c>
      <c r="Q64" s="81">
        <v>35323</v>
      </c>
      <c r="R64" s="82">
        <f t="shared" si="18"/>
        <v>51.62955659628078</v>
      </c>
      <c r="S64" s="83">
        <f t="shared" si="19"/>
        <v>48.37044340371922</v>
      </c>
    </row>
    <row r="65" spans="1:19" ht="22.5" customHeight="1">
      <c r="A65" s="10" t="s">
        <v>3</v>
      </c>
      <c r="B65" s="50">
        <v>0</v>
      </c>
      <c r="C65" s="51">
        <v>0</v>
      </c>
      <c r="D65" s="51">
        <v>0</v>
      </c>
      <c r="E65" s="54">
        <v>0</v>
      </c>
      <c r="F65" s="37">
        <f t="shared" si="14"/>
        <v>12699</v>
      </c>
      <c r="G65" s="42">
        <v>6781</v>
      </c>
      <c r="H65" s="42">
        <v>5918</v>
      </c>
      <c r="I65" s="54">
        <f t="shared" si="15"/>
        <v>53.39790534687771</v>
      </c>
      <c r="J65" s="54">
        <f t="shared" si="16"/>
        <v>46.60209465312229</v>
      </c>
      <c r="K65" s="85" t="s">
        <v>26</v>
      </c>
      <c r="L65" s="85" t="s">
        <v>26</v>
      </c>
      <c r="M65" s="85" t="s">
        <v>26</v>
      </c>
      <c r="N65" s="86">
        <v>0</v>
      </c>
      <c r="O65" s="87">
        <f t="shared" si="17"/>
        <v>13053</v>
      </c>
      <c r="P65" s="88">
        <v>6908</v>
      </c>
      <c r="Q65" s="88">
        <v>6145</v>
      </c>
      <c r="R65" s="89">
        <f t="shared" si="18"/>
        <v>52.92269976250671</v>
      </c>
      <c r="S65" s="90">
        <f t="shared" si="19"/>
        <v>47.0773002374933</v>
      </c>
    </row>
    <row r="66" ht="16.5">
      <c r="A66" s="40"/>
    </row>
    <row r="67" ht="16.5">
      <c r="A67" s="13" t="s">
        <v>20</v>
      </c>
    </row>
    <row r="68" ht="16.5">
      <c r="A68" s="3" t="s">
        <v>36</v>
      </c>
    </row>
    <row r="69" ht="16.5">
      <c r="A69" s="3" t="s">
        <v>6</v>
      </c>
    </row>
  </sheetData>
  <sheetProtection/>
  <mergeCells count="82">
    <mergeCell ref="B50:B51"/>
    <mergeCell ref="I25:I26"/>
    <mergeCell ref="F25:F26"/>
    <mergeCell ref="A49:A51"/>
    <mergeCell ref="G50:G51"/>
    <mergeCell ref="H50:H51"/>
    <mergeCell ref="I50:I51"/>
    <mergeCell ref="B48:J48"/>
    <mergeCell ref="B49:E49"/>
    <mergeCell ref="F49:H49"/>
    <mergeCell ref="I49:J49"/>
    <mergeCell ref="E25:E26"/>
    <mergeCell ref="C50:C51"/>
    <mergeCell ref="D50:D51"/>
    <mergeCell ref="E50:E51"/>
    <mergeCell ref="F50:F51"/>
    <mergeCell ref="H25:H26"/>
    <mergeCell ref="G25:G26"/>
    <mergeCell ref="J50:J51"/>
    <mergeCell ref="K4:S4"/>
    <mergeCell ref="K5:N5"/>
    <mergeCell ref="O5:Q5"/>
    <mergeCell ref="R5:S5"/>
    <mergeCell ref="J25:J26"/>
    <mergeCell ref="B23:J23"/>
    <mergeCell ref="B24:E24"/>
    <mergeCell ref="F24:H24"/>
    <mergeCell ref="I24:J24"/>
    <mergeCell ref="B25:B26"/>
    <mergeCell ref="B4:J4"/>
    <mergeCell ref="F5:H5"/>
    <mergeCell ref="G6:G7"/>
    <mergeCell ref="I5:J5"/>
    <mergeCell ref="B2:S2"/>
    <mergeCell ref="L6:L7"/>
    <mergeCell ref="M6:M7"/>
    <mergeCell ref="N6:N7"/>
    <mergeCell ref="O6:O7"/>
    <mergeCell ref="P6:P7"/>
    <mergeCell ref="A5:A7"/>
    <mergeCell ref="D6:D7"/>
    <mergeCell ref="E6:E7"/>
    <mergeCell ref="B5:E5"/>
    <mergeCell ref="B6:B7"/>
    <mergeCell ref="C6:C7"/>
    <mergeCell ref="A24:A26"/>
    <mergeCell ref="C25:C26"/>
    <mergeCell ref="D25:D26"/>
    <mergeCell ref="F6:F7"/>
    <mergeCell ref="R6:R7"/>
    <mergeCell ref="S6:S7"/>
    <mergeCell ref="I6:I7"/>
    <mergeCell ref="J6:J7"/>
    <mergeCell ref="Q6:Q7"/>
    <mergeCell ref="K6:K7"/>
    <mergeCell ref="M50:M51"/>
    <mergeCell ref="R25:R26"/>
    <mergeCell ref="H6:H7"/>
    <mergeCell ref="K23:S23"/>
    <mergeCell ref="K24:N24"/>
    <mergeCell ref="O24:Q24"/>
    <mergeCell ref="R24:S24"/>
    <mergeCell ref="K25:K26"/>
    <mergeCell ref="L25:L26"/>
    <mergeCell ref="M25:M26"/>
    <mergeCell ref="P25:P26"/>
    <mergeCell ref="N50:N51"/>
    <mergeCell ref="O50:O51"/>
    <mergeCell ref="P50:P51"/>
    <mergeCell ref="Q25:Q26"/>
    <mergeCell ref="O25:O26"/>
    <mergeCell ref="N25:N26"/>
    <mergeCell ref="S25:S26"/>
    <mergeCell ref="Q50:Q51"/>
    <mergeCell ref="R50:R51"/>
    <mergeCell ref="S50:S51"/>
    <mergeCell ref="K48:S48"/>
    <mergeCell ref="K49:N49"/>
    <mergeCell ref="O49:Q49"/>
    <mergeCell ref="R49:S49"/>
    <mergeCell ref="K50:K51"/>
    <mergeCell ref="L50:L51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55" r:id="rId1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吳友升</cp:lastModifiedBy>
  <cp:lastPrinted>2022-03-22T02:36:18Z</cp:lastPrinted>
  <dcterms:created xsi:type="dcterms:W3CDTF">2013-07-15T02:01:20Z</dcterms:created>
  <dcterms:modified xsi:type="dcterms:W3CDTF">2023-06-29T09:45:16Z</dcterms:modified>
  <cp:category/>
  <cp:version/>
  <cp:contentType/>
  <cp:contentStatus/>
</cp:coreProperties>
</file>