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255" windowWidth="10275" windowHeight="7695" activeTab="0"/>
  </bookViews>
  <sheets>
    <sheet name="Sheet1" sheetId="1" r:id="rId1"/>
    <sheet name="Sheet2" sheetId="2" r:id="rId2"/>
    <sheet name="Sheet3" sheetId="3" r:id="rId3"/>
  </sheets>
  <definedNames>
    <definedName name="_xlnm.Print_Area" localSheetId="0">'Sheet1'!$A$1:$J$199</definedName>
    <definedName name="_xlnm.Print_Titles" localSheetId="0">'Sheet1'!$14:$14</definedName>
  </definedNames>
  <calcPr fullCalcOnLoad="1"/>
</workbook>
</file>

<file path=xl/sharedStrings.xml><?xml version="1.0" encoding="utf-8"?>
<sst xmlns="http://schemas.openxmlformats.org/spreadsheetml/2006/main" count="511" uniqueCount="385">
  <si>
    <t>三、以前年度剩餘款處理情形：</t>
  </si>
  <si>
    <t>五、本年度公益彩券盈餘分配預算編列情形：</t>
  </si>
  <si>
    <t>六、公益彩券盈餘分配之執行數：</t>
  </si>
  <si>
    <t>單位：新台幣元</t>
  </si>
  <si>
    <t>福利類別及項目</t>
  </si>
  <si>
    <t>（一）兒童及少年福利</t>
  </si>
  <si>
    <t>小計</t>
  </si>
  <si>
    <t>業務單位</t>
  </si>
  <si>
    <t>主管簽章：</t>
  </si>
  <si>
    <t>會計單位</t>
  </si>
  <si>
    <t>機關主管</t>
  </si>
  <si>
    <t>本年度預算數</t>
  </si>
  <si>
    <t>備註</t>
  </si>
  <si>
    <t>小計</t>
  </si>
  <si>
    <t>小計</t>
  </si>
  <si>
    <t>小計</t>
  </si>
  <si>
    <t>小計</t>
  </si>
  <si>
    <t>（二）婦女福利</t>
  </si>
  <si>
    <t>（三）老人福利</t>
  </si>
  <si>
    <t>（五）社會救助</t>
  </si>
  <si>
    <t>（六）共他福利</t>
  </si>
  <si>
    <t>填表說明：「福利類別及項目」，得視當季實際執行情形酌予增減或修正。</t>
  </si>
  <si>
    <t>承辦人員簽章：</t>
  </si>
  <si>
    <t>備註：簽章欄得由各該直轄巿、縣巿政府視業務劃分，自行調整。</t>
  </si>
  <si>
    <t xml:space="preserve">八、公益彩券盈餘預算經費動支及核銷預估情形： （第4季報表本欄免填）                                  </t>
  </si>
  <si>
    <t>公益彩券盈餘分配辦理社會福利事業情形季報表</t>
  </si>
  <si>
    <t>桃  園  市  政  府</t>
  </si>
  <si>
    <t>第1季執行數</t>
  </si>
  <si>
    <t>第2季執行數</t>
  </si>
  <si>
    <t>第3季執行數</t>
  </si>
  <si>
    <t>第4季執行數</t>
  </si>
  <si>
    <t>本年度1月起至本季截止累計執行數</t>
  </si>
  <si>
    <t>執行率（%）</t>
  </si>
  <si>
    <t>合        計</t>
  </si>
  <si>
    <t>七、本年度1月起至本季截止公益彩券盈餘分配剩餘情形：</t>
  </si>
  <si>
    <t>簽    章：</t>
  </si>
  <si>
    <t>2.</t>
  </si>
  <si>
    <t>3.</t>
  </si>
  <si>
    <t>4.</t>
  </si>
  <si>
    <t>5.</t>
  </si>
  <si>
    <t>6.</t>
  </si>
  <si>
    <t>7.</t>
  </si>
  <si>
    <t>9.</t>
  </si>
  <si>
    <t>8.</t>
  </si>
  <si>
    <t>10.</t>
  </si>
  <si>
    <t>11.</t>
  </si>
  <si>
    <t>12.</t>
  </si>
  <si>
    <t>13.</t>
  </si>
  <si>
    <t>14.</t>
  </si>
  <si>
    <t>15.</t>
  </si>
  <si>
    <t>16.</t>
  </si>
  <si>
    <t>17.</t>
  </si>
  <si>
    <t>18.</t>
  </si>
  <si>
    <t>19.</t>
  </si>
  <si>
    <t>20.</t>
  </si>
  <si>
    <t>21.</t>
  </si>
  <si>
    <t>22.</t>
  </si>
  <si>
    <t>23.</t>
  </si>
  <si>
    <t>24.</t>
  </si>
  <si>
    <t>（四）身心障礙者福利</t>
  </si>
  <si>
    <t>身心障礙者送餐服務</t>
  </si>
  <si>
    <t>身心障礙輔具資源中心</t>
  </si>
  <si>
    <t>辦理ICF(國際健康功能與身心障礙分類系統)評估、審查、宣導活動等業務</t>
  </si>
  <si>
    <t>委託辦理公益彩券形象宣導活動</t>
  </si>
  <si>
    <t>補助身心障礙者119緊急救護車服務</t>
  </si>
  <si>
    <t>身心障礙者、必要陪伴一人及老人搭乘捷運半價優惠補助</t>
  </si>
  <si>
    <t>身心障礙者房屋租金補貼費用</t>
  </si>
  <si>
    <t>身心障礙者生活補助</t>
  </si>
  <si>
    <t>身心障礙者福利機構收容身心障礙者住宿托育、日間托育之養護費</t>
  </si>
  <si>
    <t>補助市內各身心障礙團體行政費及各項活動經費</t>
  </si>
  <si>
    <t>補助市內各身心障礙機構活動經費</t>
  </si>
  <si>
    <t>補助機構、團體辦理身心障礙者社區日間作業設施、自立生活支持服務及社區居住服務等方案</t>
  </si>
  <si>
    <t>委託辦理身心障礙者生活重建服務計畫</t>
  </si>
  <si>
    <t>身心障礙者復康巴士</t>
  </si>
  <si>
    <t>愛心計程車隊服務</t>
  </si>
  <si>
    <t>身心障礙者福利週及國際身心障礙者日活動</t>
  </si>
  <si>
    <t>委託辦理「與礙共處，安頓身心支持方案」</t>
  </si>
  <si>
    <t>綜合性身心障礙福利服務中心內部軟硬體設施設備</t>
  </si>
  <si>
    <t>其他身心障礙福利業務(身心障礙鑑定表掃描、身障團體機構人員輔導培力計畫、出席費、印刷及文具等費用)</t>
  </si>
  <si>
    <t>(c)</t>
  </si>
  <si>
    <t>聯絡電話：03-3322101#6305</t>
  </si>
  <si>
    <t>1.</t>
  </si>
  <si>
    <t>綜合性身心障礙福利服務中心行政管理計畫</t>
  </si>
  <si>
    <t>身心障礙者手語翻譯服務</t>
  </si>
  <si>
    <t>身心障礙者居家服務</t>
  </si>
  <si>
    <t>委託辦理執永久有效手冊換發身心障礙證明服務計畫</t>
  </si>
  <si>
    <t>1.</t>
  </si>
  <si>
    <t>兒童少年福利服務活動(業務宣導、什項設備修護、兒少活動補助、收出養媒合服務方案、其它支出等)</t>
  </si>
  <si>
    <t>南青履約管理督導業務</t>
  </si>
  <si>
    <t>兒童及少年保護扶助等業務(少年福利服務中心、駐法院家事服務中心、弱勢家庭兒童及少年社區照顧服務、自立少年生活協助方案等)</t>
  </si>
  <si>
    <t>兒少保護個案安置及相關業務(兒少安置費、兒少安置機構輔導計畫、兒少安置機構專業人員在職訓練及研習、兒少安置機構審查帳務會計人員審查費等)</t>
  </si>
  <si>
    <t>托育服務相關經費(含辦理居家托育相關社區保母系統管理費用、社區保母文宣、遊樂設施研習、托育機構專業人員在職訓練及研習、托嬰中心幼兒保險等)</t>
  </si>
  <si>
    <t>發展遲緩早期療育相關經費（含辦理宣導、療育補助、在宅服務及巡迴輔導服務等）</t>
  </si>
  <si>
    <t>辦理兒少相關業務及保護個案涉訟所需之法律相關費用</t>
  </si>
  <si>
    <t>補助警察局、地方法院等辦理高關懷輔導外展工作、教育訓練及青春專活動等相關業務</t>
  </si>
  <si>
    <t>8.</t>
  </si>
  <si>
    <t>辦理婦女節權益宣導活動</t>
  </si>
  <si>
    <t>辦理婦女館履約管理督導業務</t>
  </si>
  <si>
    <t>辦理婦女成長教育及婦女福利活動</t>
  </si>
  <si>
    <t>辦理弱勢婦女培力方案</t>
  </si>
  <si>
    <t>辦理社福季刊計畫</t>
  </si>
  <si>
    <t>本案為年度計畫，將於105年底執行完畢後進行核銷。</t>
  </si>
  <si>
    <t>辦理偏鄉弱勢女性權益發展方案</t>
  </si>
  <si>
    <t>辦理弱勢家戶保險等相關費用</t>
  </si>
  <si>
    <t>弱勢家戶保險(7,000,000)經費係7月及12月份分2期辦理核銷，故截至第1季並無核銷經費。</t>
  </si>
  <si>
    <t>其他(如印刷文宣及宣導費、婦女福利中心修護費及各項業務相關辦公文具用品等)</t>
  </si>
  <si>
    <t>婦女發展中心購置內部設施設備</t>
  </si>
  <si>
    <t>各項經費陸續執行，撙節經費原則，核實支付。</t>
  </si>
  <si>
    <t>新移民中心購置內部設施設備</t>
  </si>
  <si>
    <t>室內裝修工程業完成執行，俟承包商提出竣工報告及後續驗收程序。</t>
  </si>
  <si>
    <t>1.</t>
  </si>
  <si>
    <t>2.</t>
  </si>
  <si>
    <t>1.</t>
  </si>
  <si>
    <t>辦理南北區老人文康活動中心相關費用</t>
  </si>
  <si>
    <t>行動式老人文康休閒巡迴服務專車所需相關費用</t>
  </si>
  <si>
    <t>補助榮總就診專車</t>
  </si>
  <si>
    <t>重陽金婚禮讚表揚活動</t>
  </si>
  <si>
    <t>依實際申請案,核實撥付。</t>
  </si>
  <si>
    <t>委託辦理老人福利、研習、觀摩、參訪等相關活動</t>
  </si>
  <si>
    <t>委託辦理獨居老人服務方案</t>
  </si>
  <si>
    <t>辦理敬老愛心卡票證製卡費用</t>
  </si>
  <si>
    <t>辦理輔具購買及居家無障礙環境改善費</t>
  </si>
  <si>
    <t>補助團體辦理老人福利機構輔導、教育訓練</t>
  </si>
  <si>
    <t>補助團體辦理老人照顧服務員訓練</t>
  </si>
  <si>
    <t>補助團體辦理老人社區式日間照顧服務</t>
  </si>
  <si>
    <t>績優老人福利機構獎勵金</t>
  </si>
  <si>
    <t>其他老人福利相關業務（印刷及裝訂費、業務宣導費、出席費、辦公事務用品及其他）</t>
  </si>
  <si>
    <t>辦理建置日照中心經費（含場地修繕.室內裝潢及設施設備費用）</t>
  </si>
  <si>
    <t>25.</t>
  </si>
  <si>
    <t>南北區老人文康活動中心設施設備費</t>
  </si>
  <si>
    <t>桃園中壢區新明公有零售市場3樓公設民營托嬰中心及日間照顧中心之室內裝修暨機電設備工程規畫設計監照委託技術服務案-保留款</t>
  </si>
  <si>
    <t>大溪區公設民營日間照顧中心暨長青俱樂部-保留款</t>
  </si>
  <si>
    <t>辦理社會救助業務郵資</t>
  </si>
  <si>
    <t>處理突發災害或特殊福利事宜所需物資運送等相關經費</t>
  </si>
  <si>
    <t>辦裡社會救助業務所需印刷費</t>
  </si>
  <si>
    <t>辦理社會救助業務所需之宣導費用</t>
  </si>
  <si>
    <t>低收入戶二代脫貧</t>
  </si>
  <si>
    <t>辦理社會救助業務相關訓練、帳目查核、研討所需專家學者出席費及講師鐘點費等</t>
  </si>
  <si>
    <t>辦理儲蓄互助培力平民銀行方案計畫專家學者出席費及講師鐘點費等費用</t>
  </si>
  <si>
    <t>辦理社會救助業務相關辦公文具用品及非消耗性物品等費用</t>
  </si>
  <si>
    <t>辦理社會救助工作民間捐贈所需獎牌獎座等用品費用</t>
  </si>
  <si>
    <t>補助低收入戶及中低收入戶傷病看護費用</t>
  </si>
  <si>
    <t>低收入戶住院膳食費</t>
  </si>
  <si>
    <t>協助遊民安置、醫療、生活照顧、體檢及喪葬等</t>
  </si>
  <si>
    <t>補助公所於發生大型天然災害時辦理備災儲存及救助物資所需相關費用</t>
  </si>
  <si>
    <t>補助公所辦理陷困民眾急難救助金費用</t>
  </si>
  <si>
    <t>補助機構物資或關懷慰問費用</t>
  </si>
  <si>
    <t>補助公所辦理國民年金業務所需相關費用</t>
  </si>
  <si>
    <t>撥補衛生福利部補助本市辦理低收入戶及中低收入戶促進就業計甴人員酬金</t>
  </si>
  <si>
    <t>補助公所辦理內政部年度災害防救演習事宜等相關費用</t>
  </si>
  <si>
    <t>補助各公所辦理以工代賑計畫所需薪資及勞健保費</t>
  </si>
  <si>
    <t>辦理社會救助業務暨社區關懷雜支等費用</t>
  </si>
  <si>
    <t>突發災害或特殊救濟物資採購或辦理災害業務相關雜支</t>
  </si>
  <si>
    <t>26.</t>
  </si>
  <si>
    <t>辦理儲蓄互助培力平民銀行方案計畫雜支等相關費用</t>
  </si>
  <si>
    <t>推動社會發展業務等公益活動所需郵費。</t>
  </si>
  <si>
    <t>印製推動志願服務業務等公益活動所需資料、文件、表格費用。</t>
  </si>
  <si>
    <t>辦理社會發展相關方案活動、宣導及宣導品等費用。</t>
  </si>
  <si>
    <t>辦理本局志工隊志願服務各項活動、會議、背心、交通費、誤餐費、訓練、保險、雜支等相關費用。</t>
  </si>
  <si>
    <t>辦理相關業務所需之諮詢法律費用。</t>
  </si>
  <si>
    <t>推動社會發展業務等公益活動所需委員出席費。</t>
  </si>
  <si>
    <t>補助各級人民團體辦理各項公益性活動</t>
  </si>
  <si>
    <t>補助志願服務運用單位推展各項志願服務計畫</t>
  </si>
  <si>
    <t>補助社區發展協會以聯合社區方式推動老人、兒童、新移民等各項社區福利服務計畫</t>
  </si>
  <si>
    <t>辦理志願服務評鑑所需獎勵金</t>
  </si>
  <si>
    <t>推動社會發展業務等公益活動所需誤餐、茶水等費用</t>
  </si>
  <si>
    <t>推動社會發展業務等公益活動所需雜項支出費用</t>
  </si>
  <si>
    <t>辦理人民團體會務評鑑及清查所需費用</t>
  </si>
  <si>
    <t>27.</t>
  </si>
  <si>
    <t>家庭服務中心電話費</t>
  </si>
  <si>
    <t>編印社工工作相關工作表單、手冊、宣導單張資料</t>
  </si>
  <si>
    <t>家庭服務中心方案活動費</t>
  </si>
  <si>
    <t>家庭服務中心修理保養及保固維護費、公務機車保險費</t>
  </si>
  <si>
    <t>委託辦理社工日、全縣社會工作分科分級研討訓練、藥酒癮高風險服務方案、監護宣告方案費用、家庭服務中心委外業務</t>
  </si>
  <si>
    <t>家庭服務中心志工服勤及訓練等服務費用</t>
  </si>
  <si>
    <t>資訊系統維護費</t>
  </si>
  <si>
    <t>家庭服務中心公務機車油料費及用品消耗辦公室物用品</t>
  </si>
  <si>
    <t>家庭服務中心場地租金、社會福利公務車租賃費用</t>
  </si>
  <si>
    <t>協助本縣陷困民眾及遊民之安置等其他費用</t>
  </si>
  <si>
    <t>補助辦理戒毒中途之家收容相關業務</t>
  </si>
  <si>
    <t>撥補內政部補助本縣增聘兒童及少年保護社會工作人力31名社工人力酬金，本縣增聘4年社會工作計畫人力37名社工人力酬金</t>
  </si>
  <si>
    <t>辦理個案服務督導評鑑、督導支持方案、外聘督導會議等所需茶水、誤餐及雜支費用</t>
  </si>
  <si>
    <t>社工工作地點擴增及裝修費</t>
  </si>
  <si>
    <t>社工工作設施設備費用</t>
  </si>
  <si>
    <t>提供社工人員執業安全協助措施，社工員體檢、傷病醫藥、安全衛生、診療等費用</t>
  </si>
  <si>
    <t>家庭服務中心水電費</t>
  </si>
  <si>
    <t>家庭服務中心律師諮詢及法律事務費、外聘督導等專業服務費</t>
  </si>
  <si>
    <t>桃園家庭服務中心裝修工程委託設計監造服務案-保留款</t>
  </si>
  <si>
    <t>觀音中心裝修工程案辦理-保留款</t>
  </si>
  <si>
    <t>103年度保留款續以保留至105年。</t>
  </si>
  <si>
    <t>104年度保留款續以保留至105年。</t>
  </si>
  <si>
    <t>補助家防中心相關經費（委託辦理家暴保護令訪視、家暴月系列活動、家暴相對人關懷服務、家暴被害人多元處遇服務、目睹家暴兒少關懷服務、原住民部落兒少關懷服務、性侵害支持性服務及未成年子女會面及交付處所方案等）</t>
  </si>
  <si>
    <t>弱勢家庭服務計畫、辦理原住民族獨居老人等文康休閒促進健康活動各項費用、辦理本市原住民族志願服務工作、補助原住民族急難救助金、辦理原住民族業務宣導工作計畫、辦理補助原住民族家庭資訊服務計畫、辦理桃園市暨外縣市原住民族臨時住宿等</t>
  </si>
  <si>
    <t>依實際情形核實辦理。</t>
  </si>
  <si>
    <t>105年度桃園市發展遲緩兒童聯合評估計畫</t>
  </si>
  <si>
    <t>弱勢團體及有礙優生保健照護推動計畫</t>
  </si>
  <si>
    <t>105年度桃園市藥毒癮者家庭服務計畫</t>
  </si>
  <si>
    <t>105年度桃園市老人、高危險族群暨低收入戶胸部X光巡迴檢查計畫</t>
  </si>
  <si>
    <t>105年度辦理偏遠地區視力、糖尿病及口腔保健X 光醫療篩檢巡迴車服務推動計畫</t>
  </si>
  <si>
    <t>委託辦理自殺防治志工訓練、心理諮詢協談關懷服務暨心理健康促進宣導計畫</t>
  </si>
  <si>
    <t>桃園市(疑似)精神病患社區健康評估關懷服務計畫</t>
  </si>
  <si>
    <t>家暴個案法院駐點心理諮詢服務計畫</t>
  </si>
  <si>
    <t>105年度桃園市政府衛生局失智老人照顧示範中心計畫</t>
  </si>
  <si>
    <t>委託辦理自殺高風險個案關懷訪視及家庭暴力及性侵害加害人處遇個案管理服務計畫</t>
  </si>
  <si>
    <t>聘僱及兼職人員薪資(含年終獎金)及加班費</t>
  </si>
  <si>
    <t>公益彩券各項業務郵電費旅運費</t>
  </si>
  <si>
    <t>公益彩券各項業務宣導費等</t>
  </si>
  <si>
    <t>公益彩券業務辦公器具維護費</t>
  </si>
  <si>
    <t>公益彩券一般服務費(計時與計件人員酬金)</t>
  </si>
  <si>
    <t>公益彩券委員出席等費用</t>
  </si>
  <si>
    <t>公益彩券各項業務辦公事務用品及其他</t>
  </si>
  <si>
    <t>社會福利及決策支援系統維護費</t>
  </si>
  <si>
    <t>委外方案管理系統維護費</t>
  </si>
  <si>
    <t>虛擬化系統維護費用</t>
  </si>
  <si>
    <t>社會福利相關資訊系統滲透測試等資安作業費</t>
  </si>
  <si>
    <t>購置社政業務所需電腦及汰舊</t>
  </si>
  <si>
    <t>第2代社政系統調整及維護費</t>
  </si>
  <si>
    <t>104年度社政資訊系統維護案-保留款</t>
  </si>
  <si>
    <t>104年度社會福利及決策支援系統維護案-保留款</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</si>
  <si>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</si>
  <si>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</si>
  <si>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</si>
  <si>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</si>
  <si>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</si>
  <si>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</si>
  <si>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</si>
  <si>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</si>
  <si>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</si>
  <si>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</si>
  <si>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</si>
  <si>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</si>
  <si>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</si>
  <si>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</si>
  <si>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</si>
  <si>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</si>
  <si>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</si>
  <si>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</si>
  <si>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</si>
  <si>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</si>
  <si>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</si>
  <si>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</si>
  <si>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</si>
  <si>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</si>
  <si>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</si>
  <si>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</si>
  <si>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</si>
  <si>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</si>
  <si>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</si>
  <si>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</si>
  <si>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</si>
  <si>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</si>
  <si>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</si>
  <si>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</si>
  <si>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</si>
  <si>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</si>
  <si>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</si>
  <si>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中低收入老人特別照顧督導訪視費</t>
  </si>
  <si>
    <t>辦理中低收入老人重病住院看護補助費用</t>
  </si>
  <si>
    <t>老人及身障者乘車補助</t>
  </si>
  <si>
    <t>辦理老人大學、長青學苑</t>
  </si>
  <si>
    <t>補助預防走失手鍊</t>
  </si>
  <si>
    <t>補助團體辦理「樂智學堂」等費用</t>
  </si>
  <si>
    <t>低收入戶高中職以上就學生活補助費</t>
  </si>
  <si>
    <t>辦裡遊民重建方案</t>
  </si>
  <si>
    <t>安家實物銀行服務方案</t>
  </si>
  <si>
    <t>委託辦理本市志願服務推廣中心</t>
  </si>
  <si>
    <t>委託辦理非營利組織發展中心計畫</t>
  </si>
  <si>
    <t>委託辦理弱勢家庭關懷訪視與修繕服務</t>
  </si>
  <si>
    <t>婦女發展中心購置內部設施設備-保留款</t>
  </si>
  <si>
    <t>委託辦理身心障礙者養護、日托等相關服務</t>
  </si>
  <si>
    <t>中華民國105年4月份至6月份（105年度第2季）</t>
  </si>
  <si>
    <t>本案費用第二期款依契約擬於8月完成撥付。</t>
  </si>
  <si>
    <t>ㄧ、依據衛生福利部社會及家庭署105年6月3日社家支字第1050007941號函核定本市居家托育服務中心補助經費新臺幣913萬4,800元，預計於7月底辦理核銷事宜。
二、
1.保母宅急便宣導單張皆已發放至相關單位，預計7月底完成核銷程序。
2.居家式托育服務登記制宣導單張，預計於11月底完成。
3.本市居家托育服務中心外督輔導，7月起實施，預計於8月初陸續辦理核銷事宜。
4.已於105年6月29日辦理居家式托育服務管理委員會105年第1次會議，預計7月底完成核銷程序。</t>
  </si>
  <si>
    <t>委託單位目前尚未送件核銷，第二季核銷預計於7/15，故執行率未達50%。</t>
  </si>
  <si>
    <t>依業務實際情形支用。</t>
  </si>
  <si>
    <t xml:space="preserve">達成率為20.32%，由於少年隊計畫均以寒暑假期間辦理青少年關懷與輔導外展，將於第3季暑假期間持續執行、陸續辦理相關業務。                        </t>
  </si>
  <si>
    <t>本契約為分2期付款，預計於第3季及第4季核實撥付。</t>
  </si>
  <si>
    <t>方案刻正執行中，每月核實撥付。</t>
  </si>
  <si>
    <t>各項經費陸續執行，撙節經費原則，核實支付。</t>
  </si>
  <si>
    <t xml:space="preserve">撙節支出。
</t>
  </si>
  <si>
    <t>6月份尚未核銷。</t>
  </si>
  <si>
    <t>預計9-10月辦理重陽繪本活動、金鑽婚獎牌採購等。</t>
  </si>
  <si>
    <t>依實際申請案，核實撥付。</t>
  </si>
  <si>
    <t>預計9-10月辦理專業人員訓練。</t>
  </si>
  <si>
    <t>研議中。</t>
  </si>
  <si>
    <t>6月底完成驗收，7月動支撥款。</t>
  </si>
  <si>
    <t>第1季公務執行129,9704元
第2季開始使用公彩，依實際申請案,核實撥付。</t>
  </si>
  <si>
    <t>陸續送案核銷中</t>
  </si>
  <si>
    <t>年底辦理核銷。</t>
  </si>
  <si>
    <t>預計7月辦理機構輔導。</t>
  </si>
  <si>
    <t>尚未有申請案。</t>
  </si>
  <si>
    <t>預計7-8月辦理評鑑，甲等以上頒發獎勵金。</t>
  </si>
  <si>
    <t>辦理公開招標中。</t>
  </si>
  <si>
    <t>第2季辦理核銷。</t>
  </si>
  <si>
    <t xml:space="preserve">104年保留款。
設計監照委託技術服
務招標案已完成，預計12月份辦理核銷。
</t>
  </si>
  <si>
    <t>104年保留款。
7月份辦理設計監照委託技術服務招標相關事宜。</t>
  </si>
  <si>
    <t>補助辦理婦女權益及婦女服務活動費用</t>
  </si>
  <si>
    <t>委外單位105年1-3月已核銷，另4-5月刻正辦理核銷作業。</t>
  </si>
  <si>
    <t>目前委辦單位已核銷至5月份，惟相關主要課程預計8、9月份核銷，故執行率未達50%。</t>
  </si>
  <si>
    <t>依委辦單位實際執行情形核銷。</t>
  </si>
  <si>
    <t>本項服務編列公務與公彩預算，目前公務預算已經執行完畢，105年4月之後由公彩開始支應費用。</t>
  </si>
  <si>
    <t>依目前僅核銷至4月份，5-6月陸續核中。</t>
  </si>
  <si>
    <t>委託單位依契約每月15日前檢附前月份執行資料報局核銷，目前已核銷1-2月。</t>
  </si>
  <si>
    <t>依委辦單位實際服務執行情形核銷。</t>
  </si>
  <si>
    <t>本活動預計8月份辦理。</t>
  </si>
  <si>
    <t>本計畫尚在採購招標階段。</t>
  </si>
  <si>
    <t>台北捷運已核銷至105年4月；高雄捷運已核銷至105年3月。後續依北捷與高捷核銷情形撥款。</t>
  </si>
  <si>
    <t>本項業務先由公務預算支出，預計8月起由公彩支應。</t>
  </si>
  <si>
    <t>依機構申請補助情形按實核銷。</t>
  </si>
  <si>
    <t>依辦理單位實際核銷數，覈實支應。</t>
  </si>
  <si>
    <t>本項業務經費先由中央補助款支付。</t>
  </si>
  <si>
    <t>因配合12月3日國際身心障礙者日辦理系列活動，計畫於105年5-6月討論規劃方向，下半年7-12月方開始招標與執行。</t>
  </si>
  <si>
    <t>本案為今年度新方案，且委辦單位105年5-6月份尚未辦理核銷。</t>
  </si>
  <si>
    <t>目前綜合性身心障礙福利服務中心進行重新空間規畫尚未定案，須先行委託建築師設計監造後執行裝修費用，預計年底一次核銷。</t>
  </si>
  <si>
    <t>依實際申請情形核實辦理，5月份申請補助文件陸續送件中。</t>
  </si>
  <si>
    <t>撙節支出。</t>
  </si>
  <si>
    <t>依委外單位實際核銷金額，核實辦理。</t>
  </si>
  <si>
    <t>本案採季核銷，依委外單位實際核銷金額，核實辦理。</t>
  </si>
  <si>
    <t>優先使用公務預算。</t>
  </si>
  <si>
    <t>依實際申請情形，核實辦理。</t>
  </si>
  <si>
    <t>視災害狀況，核實辦理。</t>
  </si>
  <si>
    <t>依實際申請案，核實撥付。</t>
  </si>
  <si>
    <t>低收入戶住家庭暨兒童生活補助費</t>
  </si>
  <si>
    <t>撙節支出。</t>
  </si>
  <si>
    <t>第1季人事及業務費用核銷辦理中。已先預付4-6月人事費。</t>
  </si>
  <si>
    <t>計畫擬訂中。</t>
  </si>
  <si>
    <t>依實際申請情形核實辦理。</t>
  </si>
  <si>
    <t>計畫審定中。</t>
  </si>
  <si>
    <t>依需求及實際事實發生核實支應。</t>
  </si>
  <si>
    <t>核實支應。</t>
  </si>
  <si>
    <t>預計6月辦理。</t>
  </si>
  <si>
    <t>按季核銷(第2季核銷7月辦理)。</t>
  </si>
  <si>
    <t>楊梅、龜山中心裝修7月後陸續辦理核銷。</t>
  </si>
  <si>
    <t>核銷刻正辦理中</t>
  </si>
  <si>
    <t>系統資訊維護需求調查會議辦理中，預定年底核銷。</t>
  </si>
  <si>
    <t>尚無合格機構請申請補助。</t>
  </si>
  <si>
    <t>預付費用已撥款年底核銷。</t>
  </si>
  <si>
    <t>觀音中心裝修工程預定下半年核銷。</t>
  </si>
  <si>
    <t>各中心搬遷設施設備採購辦理中，預計下半年核銷。</t>
  </si>
  <si>
    <t>核銷刻正辦理中。</t>
  </si>
  <si>
    <t>部分委託辦理方案因核銷文件不齊備，未及核銷5-6月款項，致執行率偏低；且部分項目擬於9月份執行，預計第4季核銷。</t>
  </si>
  <si>
    <t>支持團體(青少年家屬、成年人藥癮者家屬)及藥毒癮者家屬成長課程，預計第2季陸續核銷已動支金額，第3季持續辦理，故本季執行率未達50%。</t>
  </si>
  <si>
    <t>X光巡檢場次2月決標，3月份開始執行故本季使用經費未達50%。</t>
  </si>
  <si>
    <t>統標製作宣導品及文宣，經費約新臺幣350,000元，於6月4日完成簽約；外籍配偶通譯員專業在職訓練及部分宣導活動經費尚未完成核銷，故執行率未達50%。</t>
  </si>
  <si>
    <t>本市聯合評估醫院皆陸續進行兒童聯合評估事宜，惟尚有醫院未完成核銷作業，故執行率未達50%。</t>
  </si>
  <si>
    <t xml:space="preserve">因配合衛生所視力篩檢巡迴服務，第2季已完成46場，惟尚未完成核銷事宜；另口腔檢查業務規劃預計於5月至10月執行，故執行率未達50%。            </t>
  </si>
  <si>
    <t>本案為勞務採購委託案，委託醫療院所或專業團體聘任相關專科人員提供專業復健治療服務，分2期(9月及12月)支付。
一、進度說明:
 (一)業於105年2月26日簽奉核可並辦理招標事宜，惟因須再與社會局協商早資中心作為復健據點可行性。
 (二)修改規格內容後，業於105年5月24日簽奉核可，第1次招標(5月30日)因投標廠商未符廠商資格(未檢具醫院評鑑合格之證明文件)廢標，第2次招標業於6月21日開標，計1家廠商(壢新醫院)投標第2組。
二、預估執行進度:
 (一)第2組:業於6月29日召開評審會議，預計7月份依標案規劃執行服務。
 (二)第1組、第3組:擬修改標案規格內容，增加行政管理費，預計8月份開始服務。</t>
  </si>
  <si>
    <t>本案預計於第3季審查申請單位之計畫書，餘計畫執行費用預於第4季執行結束後核銷。</t>
  </si>
  <si>
    <t>本案包含勞務採購案，採購金額為470萬，採購程序進行中，於第2季簽約，餘142萬為辦理自殺防治及家暴、性侵宣導活動及業務推廣相關費用，其業務已開始執行，動支費用陸續核銷中，故執行數未達50%。</t>
  </si>
  <si>
    <t>本項計畫為勞務採購案，含志工訓練及心理諮詢，預計於第3季核銷，故本季暫無執行率。</t>
  </si>
  <si>
    <t>本項計畫勞務採購案，分2期(8月及12月)支付，故本季暫無執行率。</t>
  </si>
  <si>
    <t>本項計畫分3期(4月、8月及12月)支付，故至本季執行率22%。</t>
  </si>
  <si>
    <t>105年度桃園市發展遲緩兒童社區復健服務計畫</t>
  </si>
  <si>
    <t>一、各項辦公庶務採購、設備修護費用依實際業務需求撙節辦理。
二、收出養媒合服務標案，每季核銷將於4月、7月、10月及12月辦理核銷作業。</t>
  </si>
  <si>
    <t>一、少年福利服務中心第二季行政費用擬於7月底前完成撥付。
二、自立少年生活協助方案刻正辦理核銷資料審核，並請委託單位補正相關資料，預計8月15日前完成動支撥款程序。
三、弱勢家庭兒少社區照顧為配合衛生福利部社會及家庭署補助弱勢家庭兒童及少年社區照顧服務計畫之40%地方自籌款，衡酌本案層轉案件中央刻正審核中，爰未能配合辦理核銷事項。</t>
  </si>
  <si>
    <t>一、安置費用係為年度補助計畫，將持續辦理中。
二、兒少安置機構輔導計畫及專業人員在職訓練及研習，已委託中原大學辦理，預計105年12月底前執行完畢。</t>
  </si>
  <si>
    <t>一、各項補助經費(如行政費分上、下半年核銷；社樂活補給站及家庭關懷訪視於年底核銷。）
二、一般性活動案於活動辦理完畢15日內核銷，目前已申請案中估計7月-9月底前可核銷經費約72萬。</t>
  </si>
  <si>
    <t>一、承辦廠商未辦理105年3-4月及105年5-6月補助經費。
二、105年1-2月份自有車70輛營運經費核銷事宜，刻正辦理。</t>
  </si>
  <si>
    <t>一、ICF永久換證宣導說明會於6月份後開始辦理宣導、郵票、印刷等相關費用預計於下半年核銷。
二、委託辦理身心障礙者福利業務及機構專業人力訓練刻正辦理採購招標，預計年底辦理完竣後一次核銷。
三、其餘撙支出。</t>
  </si>
  <si>
    <t>一、社工日活動已完成核銷。
二、社工訓練第1期已核銷。
三、藥酒癮服務按季核銷，第2季核銷7月辦理。
四、監護宣告6月核銷刻正辦理中。
五、家庭中心委外案按季核銷，第2季核銷7月辦理。</t>
  </si>
  <si>
    <t>一、場地租金按季辦理核銷。
二、公務車租金2月開始辦理。</t>
  </si>
  <si>
    <t>依實際進用人力支付。</t>
  </si>
  <si>
    <t>撙節支出</t>
  </si>
  <si>
    <t>辦公器具尚無維修需求</t>
  </si>
  <si>
    <t>公彩委員會每半年開會１次，預計下半年支付。</t>
  </si>
  <si>
    <t>因社會福利及決策支援資訊系統維護案履約期限至105年12月31日，採驗收後付款，其105年度需用經費26萬元。預計105年12月辦理驗收付款。</t>
  </si>
  <si>
    <t>本系統保固期限至105年5月25日止，目前評估系統效益是否繼續辦理維護作業。</t>
  </si>
  <si>
    <t>維護案已簽約執行，費用為96,800元，將於105年12月辦理驗收核銷。</t>
  </si>
  <si>
    <t>採購案簽辦中，預計105年7月至9月間辦理檢測作業。</t>
  </si>
  <si>
    <t>105年度電腦採購案已於3月2日決標，分3批交貨驗收，第1、2批已於105年6月22日前驗收完竣，預計於7月底前依交貨數比例撥付92萬5,330元。</t>
  </si>
  <si>
    <t>105年度社政資訊系統維護案之履約期間為105年1月25日起至105年12月31日止，分2階段驗收，第一階段為6月底止，第二階段為12月底止，爰第一季未進行核銷動支作業。</t>
  </si>
  <si>
    <t>104年度社政資訊系統維護案之履約期限至105年1月22日，本案已完成驗收並付款。</t>
  </si>
  <si>
    <t>因社會福利及決策支援資訊系統維護案履約期限至105年12月31日，採驗收後付款，故依其104年度需用經費25萬元辦理保留。預計105年12月辦理驗收付款。</t>
  </si>
  <si>
    <t>填表日期：105.7.11</t>
  </si>
  <si>
    <r>
      <t>一、本年度公益彩券盈餘分配管理方式：■基金管理□收支並列□其他：</t>
    </r>
    <r>
      <rPr>
        <u val="single"/>
        <sz val="14"/>
        <rFont val="標楷體"/>
        <family val="4"/>
      </rPr>
      <t xml:space="preserve">        </t>
    </r>
    <r>
      <rPr>
        <sz val="14"/>
        <rFont val="標楷體"/>
        <family val="4"/>
      </rPr>
      <t>。</t>
    </r>
  </si>
  <si>
    <r>
      <t>二、本年度第</t>
    </r>
    <r>
      <rPr>
        <u val="single"/>
        <sz val="14"/>
        <rFont val="標楷體"/>
        <family val="4"/>
      </rPr>
      <t xml:space="preserve"> 2 </t>
    </r>
    <r>
      <rPr>
        <sz val="14"/>
        <rFont val="標楷體"/>
        <family val="4"/>
      </rPr>
      <t>季，彩券盈餘分配數為</t>
    </r>
    <r>
      <rPr>
        <u val="single"/>
        <sz val="14"/>
        <rFont val="標楷體"/>
        <family val="4"/>
      </rPr>
      <t>212,988,531</t>
    </r>
    <r>
      <rPr>
        <sz val="14"/>
        <rFont val="標楷體"/>
        <family val="4"/>
      </rPr>
      <t>元。</t>
    </r>
  </si>
  <si>
    <r>
      <t xml:space="preserve">（一）截至去年度12月底止，公益彩券盈餘分配待運用數為(a) </t>
    </r>
    <r>
      <rPr>
        <u val="single"/>
        <sz val="14"/>
        <rFont val="標楷體"/>
        <family val="4"/>
      </rPr>
      <t xml:space="preserve">975,385,096 </t>
    </r>
    <r>
      <rPr>
        <sz val="14"/>
        <rFont val="標楷體"/>
        <family val="4"/>
      </rPr>
      <t>元 。(本項待運用數含104年度第4季報表待運用數970,796,796元、104年違規罰款收入234,562元、104年利息收入2,029,012元、104年雜項收入2,324,726元)</t>
    </r>
  </si>
  <si>
    <r>
      <t>（二）處理情形：</t>
    </r>
    <r>
      <rPr>
        <u val="single"/>
        <sz val="14"/>
        <rFont val="標楷體"/>
        <family val="4"/>
      </rPr>
      <t xml:space="preserve">  納入105年度基金預算處理 。</t>
    </r>
  </si>
  <si>
    <r>
      <t>四、本年度1月起至本季截止，累計公益彩券盈餘分配數為</t>
    </r>
    <r>
      <rPr>
        <b/>
        <sz val="14"/>
        <rFont val="標楷體"/>
        <family val="4"/>
      </rPr>
      <t>(b)</t>
    </r>
    <r>
      <rPr>
        <b/>
        <u val="single"/>
        <sz val="14"/>
        <rFont val="標楷體"/>
        <family val="4"/>
      </rPr>
      <t xml:space="preserve"> 949,083,580 </t>
    </r>
    <r>
      <rPr>
        <b/>
        <sz val="14"/>
        <rFont val="標楷體"/>
        <family val="4"/>
      </rPr>
      <t>元</t>
    </r>
    <r>
      <rPr>
        <sz val="14"/>
        <rFont val="標楷體"/>
        <family val="4"/>
      </rPr>
      <t>。</t>
    </r>
  </si>
  <si>
    <r>
      <t>（一）歲入預算原編</t>
    </r>
    <r>
      <rPr>
        <u val="single"/>
        <sz val="14"/>
        <rFont val="標楷體"/>
        <family val="4"/>
      </rPr>
      <t xml:space="preserve">  1,036,250,000 </t>
    </r>
    <r>
      <rPr>
        <sz val="14"/>
        <rFont val="標楷體"/>
        <family val="4"/>
      </rPr>
      <t>元，追加減</t>
    </r>
    <r>
      <rPr>
        <u val="single"/>
        <sz val="14"/>
        <rFont val="標楷體"/>
        <family val="4"/>
      </rPr>
      <t xml:space="preserve"> 0 </t>
    </r>
    <r>
      <rPr>
        <sz val="14"/>
        <rFont val="標楷體"/>
        <family val="4"/>
      </rPr>
      <t>元，合計</t>
    </r>
    <r>
      <rPr>
        <u val="single"/>
        <sz val="14"/>
        <rFont val="標楷體"/>
        <family val="4"/>
      </rPr>
      <t xml:space="preserve"> 1,036,250,000 </t>
    </r>
    <r>
      <rPr>
        <sz val="14"/>
        <rFont val="標楷體"/>
        <family val="4"/>
      </rPr>
      <t>元。</t>
    </r>
  </si>
  <si>
    <r>
      <t>（二）歲出預算原編</t>
    </r>
    <r>
      <rPr>
        <u val="single"/>
        <sz val="14"/>
        <rFont val="標楷體"/>
        <family val="4"/>
      </rPr>
      <t xml:space="preserve">  1,702,606,000 </t>
    </r>
    <r>
      <rPr>
        <sz val="14"/>
        <rFont val="標楷體"/>
        <family val="4"/>
      </rPr>
      <t>元，保留款</t>
    </r>
    <r>
      <rPr>
        <u val="single"/>
        <sz val="14"/>
        <rFont val="標楷體"/>
        <family val="4"/>
      </rPr>
      <t xml:space="preserve"> 14,419,639 </t>
    </r>
    <r>
      <rPr>
        <sz val="14"/>
        <rFont val="標楷體"/>
        <family val="4"/>
      </rPr>
      <t>元，合計</t>
    </r>
    <r>
      <rPr>
        <u val="single"/>
        <sz val="14"/>
        <rFont val="標楷體"/>
        <family val="4"/>
      </rPr>
      <t xml:space="preserve">  1,717,025,639 </t>
    </r>
    <r>
      <rPr>
        <sz val="14"/>
        <rFont val="標楷體"/>
        <family val="4"/>
      </rPr>
      <t>元。</t>
    </r>
  </si>
  <si>
    <r>
      <t>（一）本年度1月起至本季截止，累計公益彩券盈餘分配待運用數(d)=(a)+(b)-(c）</t>
    </r>
    <r>
      <rPr>
        <u val="single"/>
        <sz val="14"/>
        <rFont val="標楷體"/>
        <family val="4"/>
      </rPr>
      <t xml:space="preserve"> 1,234,020,849 </t>
    </r>
    <r>
      <rPr>
        <sz val="14"/>
        <rFont val="標楷體"/>
        <family val="4"/>
      </rPr>
      <t>。</t>
    </r>
  </si>
  <si>
    <r>
      <t>（二）尚未執行之原因：</t>
    </r>
    <r>
      <rPr>
        <u val="single"/>
        <sz val="14"/>
        <rFont val="標楷體"/>
        <family val="4"/>
      </rPr>
      <t xml:space="preserve"> 兒童及少年福利：1.收出養媒合服務標案，每季核銷將於4月、7月、10月及12月辦理核銷作業。2.少年福利服務中心第2季行政費用、市居家托育服務中心等費用、自立少年生活協助方案刻正辦理核銷資料審核，擬於第3季撥付。婦女福利：部分計畫為委託辦理，目前計畫皆已開始執行，陸續辦理核銷事宜，將加強追蹤動支進度，其餘依實際撙節原則覈實辦理。老人福利：1.老人及身障者乘車補助、中低收入老人重病住院看護補助等費用，依實際申請案,核實撥付。2.老人大學、長青學苑預防走失手鍊、「樂智學堂」等費用於年底辦理核銷。3.部分計畫為委託辦理，目前計畫皆已開始執行，惟尚未進行核銷事宜。身障福利：1.復康巴士、送餐、手語及居家等服務委辦單位4-5月尚在辦理核銷中。2.公益彩券形象宣導、國際身障者日等活動預計8月及12辦理。3.各項補助業務依實際申請案件補助。社會救助:1.低收入戶住家庭暨兒童生活補助費、高中職以上就學生活補助費、陷困民眾急難救助金費用，優先使用公務預算，並依實際申請情形，核實辦理。2.遊民重建、低收入戶二代脫貧、安家實物銀行服務等方案， 依委外單位實際核銷金額，核實辦理。其他福利：1.補助各級人民團體辦理各項公益性活動，依實際申請情形核實辦理。2.兒童及少年保護社會工作人力於年底辦理核銷。3.大部分原因係採購履約程序尚在進行中，付款期程約為第3季及第4季，爰導致執行率無法達50%之進度。4.其餘依實際撙節原則覈實辦理。</t>
    </r>
  </si>
  <si>
    <r>
      <t>（一）本年度1月起至本季截止，已發包或已簽約經費</t>
    </r>
    <r>
      <rPr>
        <u val="single"/>
        <sz val="13"/>
        <rFont val="標楷體"/>
        <family val="4"/>
      </rPr>
      <t xml:space="preserve"> 387,391,420 </t>
    </r>
    <r>
      <rPr>
        <sz val="13"/>
        <rFont val="標楷體"/>
        <family val="4"/>
      </rPr>
      <t xml:space="preserve">元，預計於次季執行經費 </t>
    </r>
    <r>
      <rPr>
        <u val="single"/>
        <sz val="13"/>
        <rFont val="標楷體"/>
        <family val="4"/>
      </rPr>
      <t xml:space="preserve"> 70,960,026 </t>
    </r>
    <r>
      <rPr>
        <sz val="13"/>
        <rFont val="標楷體"/>
        <family val="4"/>
      </rPr>
      <t xml:space="preserve"> 元。</t>
    </r>
  </si>
  <si>
    <r>
      <t>（二）預計於次季核銷經費</t>
    </r>
    <r>
      <rPr>
        <u val="single"/>
        <sz val="14"/>
        <rFont val="標楷體"/>
        <family val="4"/>
      </rPr>
      <t xml:space="preserve"> 338,944,460 </t>
    </r>
    <r>
      <rPr>
        <sz val="14"/>
        <rFont val="標楷體"/>
        <family val="4"/>
      </rPr>
      <t xml:space="preserve">元，預估累計至次季止執行率 </t>
    </r>
    <r>
      <rPr>
        <u val="single"/>
        <sz val="14"/>
        <rFont val="標楷體"/>
        <family val="4"/>
      </rPr>
      <t xml:space="preserve"> 59.95% </t>
    </r>
    <r>
      <rPr>
        <sz val="14"/>
        <rFont val="標楷體"/>
        <family val="4"/>
      </rPr>
      <t>。</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</si>
</sst>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00_);[Red]\(0.00\)"/>
    <numFmt numFmtId="185" formatCode="#,##0_ ;[Red]\-#,##0\ "/>
    <numFmt numFmtId="186" formatCode="0_);[Red]\(0\)"/>
    <numFmt numFmtId="187" formatCode="[$€-2]\ #,##0.00_);[Red]\([$€-2]\ #,##0.00\)"/>
    <numFmt numFmtId="188" formatCode="#,##0;[Red]#,##0"/>
  </numFmts>
  <fonts count="52">
    <font>
      <sz val="12"/>
      <name val="新細明體"/>
      <family val="1"/>
    </font>
    <font>
      <sz val="14"/>
      <name val="標楷體"/>
      <family val="4"/>
    </font>
    <font>
      <sz val="9"/>
      <name val="新細明體"/>
      <family val="1"/>
    </font>
    <font>
      <sz val="12"/>
      <name val="標楷體"/>
      <family val="4"/>
    </font>
    <font>
      <b/>
      <sz val="12"/>
      <name val="標楷體"/>
      <family val="4"/>
    </font>
    <font>
      <sz val="11"/>
      <name val="標楷體"/>
      <family val="4"/>
    </font>
    <font>
      <b/>
      <sz val="11"/>
      <name val="標楷體"/>
      <family val="4"/>
    </font>
    <font>
      <sz val="18"/>
      <name val="標楷體"/>
      <family val="4"/>
    </font>
    <font>
      <u val="single"/>
      <sz val="14"/>
      <name val="標楷體"/>
      <family val="4"/>
    </font>
    <font>
      <b/>
      <u val="single"/>
      <sz val="18"/>
      <name val="標楷體"/>
      <family val="4"/>
    </font>
    <font>
      <b/>
      <sz val="18"/>
      <name val="標楷體"/>
      <family val="4"/>
    </font>
    <font>
      <b/>
      <sz val="14"/>
      <name val="標楷體"/>
      <family val="4"/>
    </font>
    <font>
      <b/>
      <u val="single"/>
      <sz val="14"/>
      <name val="標楷體"/>
      <family val="4"/>
    </font>
    <font>
      <sz val="13"/>
      <name val="標楷體"/>
      <family val="4"/>
    </font>
    <font>
      <u val="single"/>
      <sz val="13"/>
      <name val="標楷體"/>
      <family val="4"/>
    </font>
    <font>
      <sz val="12"/>
      <name val="Times New Roman"/>
      <family val="1"/>
    </font>
    <font>
      <b/>
      <sz val="12"/>
      <name val="Times New Roman"/>
      <family val="1"/>
    </font>
    <font>
      <sz val="9.5"/>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right style="thin">
        <color indexed="8"/>
      </right>
      <top>
        <color indexed="63"/>
      </top>
      <bottom>
        <color indexed="63"/>
      </bottom>
    </border>
    <border>
      <left style="thin"/>
      <right style="thin">
        <color indexed="8"/>
      </right>
      <top style="thin">
        <color indexed="8"/>
      </top>
      <bottom style="thin">
        <color indexed="8"/>
      </bottom>
    </border>
    <border>
      <left style="thin"/>
      <right style="thin">
        <color indexed="8"/>
      </right>
      <top>
        <color indexed="63"/>
      </top>
      <bottom style="thin">
        <color indexed="8"/>
      </bottom>
    </border>
    <border>
      <left style="thin"/>
      <right style="thin"/>
      <top style="thin"/>
      <bottom>
        <color indexed="63"/>
      </bottom>
    </border>
    <border>
      <left style="thin"/>
      <right style="thin"/>
      <top>
        <color indexed="63"/>
      </top>
      <bottom style="thin">
        <color indexed="8"/>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color indexed="8"/>
      </bottom>
    </border>
    <border>
      <left>
        <color indexed="63"/>
      </left>
      <right style="thin"/>
      <top style="thin">
        <color indexed="8"/>
      </top>
      <bottom>
        <color indexed="63"/>
      </bottom>
    </border>
    <border>
      <left style="thin"/>
      <right style="thin"/>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style="thin"/>
      <top>
        <color indexed="63"/>
      </top>
      <bottom style="thin">
        <color indexed="8"/>
      </bottom>
    </border>
    <border>
      <left style="thin">
        <color indexed="8"/>
      </left>
      <right style="thin"/>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299">
    <xf numFmtId="0" fontId="0" fillId="0" borderId="0" xfId="0" applyAlignment="1">
      <alignment vertical="center"/>
    </xf>
    <xf numFmtId="0" fontId="3"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11" fillId="0" borderId="0"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3" fillId="0" borderId="10" xfId="0" applyFont="1" applyFill="1" applyBorder="1" applyAlignment="1">
      <alignment vertical="center"/>
    </xf>
    <xf numFmtId="0" fontId="5" fillId="0" borderId="11" xfId="0" applyFont="1" applyFill="1" applyBorder="1" applyAlignment="1">
      <alignment horizontal="center" vertical="center" wrapText="1"/>
    </xf>
    <xf numFmtId="0" fontId="15" fillId="0" borderId="12" xfId="0" applyFont="1" applyFill="1" applyBorder="1" applyAlignment="1">
      <alignment horizontal="right" vertical="top"/>
    </xf>
    <xf numFmtId="0" fontId="15" fillId="0" borderId="13" xfId="0" applyFont="1" applyFill="1" applyBorder="1" applyAlignment="1">
      <alignment horizontal="right" vertical="top"/>
    </xf>
    <xf numFmtId="0" fontId="6" fillId="0" borderId="14" xfId="0" applyFont="1" applyFill="1" applyBorder="1" applyAlignment="1">
      <alignment horizontal="center" vertical="center" wrapText="1"/>
    </xf>
    <xf numFmtId="3" fontId="6" fillId="0" borderId="14"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3" fontId="6" fillId="0" borderId="14" xfId="0" applyNumberFormat="1" applyFont="1" applyFill="1" applyBorder="1" applyAlignment="1">
      <alignment horizontal="center" vertical="center"/>
    </xf>
    <xf numFmtId="10" fontId="6" fillId="0" borderId="14" xfId="0" applyNumberFormat="1" applyFont="1" applyFill="1" applyBorder="1" applyAlignment="1">
      <alignment horizontal="right" vertical="center"/>
    </xf>
    <xf numFmtId="0" fontId="5" fillId="0" borderId="14"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vertical="center"/>
    </xf>
    <xf numFmtId="10" fontId="16" fillId="0" borderId="15" xfId="0" applyNumberFormat="1" applyFont="1" applyFill="1" applyBorder="1" applyAlignment="1">
      <alignment horizontal="right" vertical="top" wrapText="1"/>
    </xf>
    <xf numFmtId="0" fontId="15" fillId="0" borderId="16" xfId="0" applyFont="1" applyFill="1" applyBorder="1" applyAlignment="1">
      <alignment horizontal="right" vertical="top"/>
    </xf>
    <xf numFmtId="0" fontId="15" fillId="0" borderId="17" xfId="0" applyFont="1" applyFill="1" applyBorder="1" applyAlignment="1">
      <alignment horizontal="right" vertical="top"/>
    </xf>
    <xf numFmtId="0" fontId="15" fillId="0" borderId="18" xfId="0" applyFont="1" applyFill="1" applyBorder="1" applyAlignment="1">
      <alignment horizontal="right" vertical="top"/>
    </xf>
    <xf numFmtId="3" fontId="16" fillId="0" borderId="19" xfId="0" applyNumberFormat="1" applyFont="1" applyFill="1" applyBorder="1" applyAlignment="1">
      <alignment horizontal="right" vertical="top"/>
    </xf>
    <xf numFmtId="0" fontId="15" fillId="0" borderId="20" xfId="0" applyFont="1" applyFill="1" applyBorder="1" applyAlignment="1">
      <alignment horizontal="right" vertical="top"/>
    </xf>
    <xf numFmtId="0" fontId="15" fillId="0" borderId="0" xfId="0" applyFont="1" applyFill="1" applyAlignment="1">
      <alignment horizontal="right" vertical="top"/>
    </xf>
    <xf numFmtId="0" fontId="15" fillId="0" borderId="21" xfId="0" applyFont="1" applyFill="1" applyBorder="1" applyAlignment="1">
      <alignment horizontal="right" vertical="top"/>
    </xf>
    <xf numFmtId="0" fontId="15" fillId="0" borderId="22" xfId="0" applyFont="1" applyFill="1" applyBorder="1" applyAlignment="1">
      <alignment horizontal="right" vertical="top"/>
    </xf>
    <xf numFmtId="0" fontId="15" fillId="0" borderId="13" xfId="0" applyFont="1" applyFill="1" applyBorder="1" applyAlignment="1">
      <alignment horizontal="right" vertical="top" wrapText="1"/>
    </xf>
    <xf numFmtId="0" fontId="15" fillId="0" borderId="16" xfId="0" applyFont="1" applyFill="1" applyBorder="1" applyAlignment="1">
      <alignment horizontal="right" vertical="top" wrapText="1"/>
    </xf>
    <xf numFmtId="0" fontId="15" fillId="0" borderId="0" xfId="0" applyFont="1" applyFill="1" applyAlignment="1">
      <alignment horizontal="right" vertical="top" wrapText="1"/>
    </xf>
    <xf numFmtId="0" fontId="15" fillId="0" borderId="12" xfId="0" applyFont="1" applyFill="1" applyBorder="1" applyAlignment="1">
      <alignment horizontal="right" vertical="top" wrapText="1"/>
    </xf>
    <xf numFmtId="0" fontId="15" fillId="0" borderId="18" xfId="0" applyFont="1" applyFill="1" applyBorder="1" applyAlignment="1">
      <alignment horizontal="right" vertical="top" wrapText="1"/>
    </xf>
    <xf numFmtId="0" fontId="15" fillId="0" borderId="14" xfId="0" applyFont="1" applyFill="1" applyBorder="1" applyAlignment="1">
      <alignment horizontal="right" vertical="top"/>
    </xf>
    <xf numFmtId="0" fontId="15" fillId="0" borderId="17" xfId="0" applyFont="1" applyFill="1" applyBorder="1" applyAlignment="1">
      <alignment horizontal="right" vertical="top" wrapText="1"/>
    </xf>
    <xf numFmtId="0" fontId="15" fillId="0" borderId="14" xfId="0" applyFont="1" applyFill="1" applyBorder="1" applyAlignment="1">
      <alignment horizontal="right" vertical="top" wrapText="1"/>
    </xf>
    <xf numFmtId="3" fontId="16" fillId="0" borderId="15" xfId="0" applyNumberFormat="1" applyFont="1" applyFill="1" applyBorder="1" applyAlignment="1">
      <alignment horizontal="right" vertical="center"/>
    </xf>
    <xf numFmtId="10" fontId="16" fillId="0" borderId="15" xfId="0" applyNumberFormat="1" applyFont="1" applyFill="1" applyBorder="1" applyAlignment="1">
      <alignment horizontal="right" vertical="center"/>
    </xf>
    <xf numFmtId="3" fontId="16" fillId="0" borderId="11" xfId="0" applyNumberFormat="1" applyFont="1" applyFill="1" applyBorder="1" applyAlignment="1">
      <alignment horizontal="right" vertical="center"/>
    </xf>
    <xf numFmtId="3" fontId="16" fillId="0" borderId="11" xfId="0" applyNumberFormat="1" applyFont="1" applyFill="1" applyBorder="1" applyAlignment="1">
      <alignment horizontal="right" vertical="center" wrapText="1"/>
    </xf>
    <xf numFmtId="10" fontId="16" fillId="0" borderId="23" xfId="0" applyNumberFormat="1" applyFont="1" applyFill="1" applyBorder="1" applyAlignment="1">
      <alignment horizontal="right" vertical="center"/>
    </xf>
    <xf numFmtId="10" fontId="16" fillId="0" borderId="24" xfId="0" applyNumberFormat="1" applyFont="1" applyFill="1" applyBorder="1" applyAlignment="1">
      <alignment horizontal="right" vertical="center"/>
    </xf>
    <xf numFmtId="0" fontId="15" fillId="0" borderId="25" xfId="0" applyFont="1" applyFill="1" applyBorder="1" applyAlignment="1">
      <alignment horizontal="right" vertical="top"/>
    </xf>
    <xf numFmtId="0" fontId="5" fillId="0" borderId="16" xfId="0" applyFont="1" applyFill="1" applyBorder="1" applyAlignment="1">
      <alignment vertical="center"/>
    </xf>
    <xf numFmtId="0" fontId="15" fillId="0" borderId="18" xfId="0" applyFont="1" applyFill="1" applyBorder="1" applyAlignment="1">
      <alignment vertical="top"/>
    </xf>
    <xf numFmtId="3" fontId="16" fillId="0" borderId="15" xfId="0" applyNumberFormat="1" applyFont="1" applyFill="1" applyBorder="1" applyAlignment="1">
      <alignment vertical="center"/>
    </xf>
    <xf numFmtId="183" fontId="16" fillId="0" borderId="26" xfId="0" applyNumberFormat="1" applyFont="1" applyFill="1" applyBorder="1" applyAlignment="1">
      <alignment horizontal="right" vertical="center" wrapText="1"/>
    </xf>
    <xf numFmtId="0" fontId="3" fillId="0" borderId="15" xfId="0" applyFont="1" applyFill="1" applyBorder="1" applyAlignment="1">
      <alignment horizontal="left" vertical="top"/>
    </xf>
    <xf numFmtId="0" fontId="3" fillId="0" borderId="16" xfId="0" applyFont="1" applyFill="1" applyBorder="1" applyAlignment="1">
      <alignment horizontal="left" vertical="top"/>
    </xf>
    <xf numFmtId="10" fontId="16" fillId="0" borderId="15" xfId="42" applyNumberFormat="1" applyFont="1" applyFill="1" applyBorder="1" applyAlignment="1">
      <alignment vertical="top"/>
    </xf>
    <xf numFmtId="0" fontId="4" fillId="0" borderId="15" xfId="0" applyFont="1" applyFill="1" applyBorder="1" applyAlignment="1">
      <alignment horizontal="left" vertical="top"/>
    </xf>
    <xf numFmtId="0" fontId="3" fillId="0" borderId="13" xfId="0" applyFont="1" applyFill="1" applyBorder="1" applyAlignment="1">
      <alignment horizontal="left" vertical="top"/>
    </xf>
    <xf numFmtId="0" fontId="3" fillId="0" borderId="16" xfId="0" applyFont="1" applyFill="1" applyBorder="1" applyAlignment="1">
      <alignment horizontal="left" vertical="top" wrapText="1"/>
    </xf>
    <xf numFmtId="0" fontId="4" fillId="0" borderId="15" xfId="0" applyFont="1" applyFill="1" applyBorder="1" applyAlignment="1">
      <alignment horizontal="left" vertical="center"/>
    </xf>
    <xf numFmtId="0" fontId="3" fillId="0" borderId="11" xfId="0" applyFont="1" applyFill="1" applyBorder="1" applyAlignment="1">
      <alignment vertical="center"/>
    </xf>
    <xf numFmtId="49" fontId="5" fillId="0" borderId="20" xfId="0" applyNumberFormat="1" applyFont="1" applyFill="1" applyBorder="1" applyAlignment="1">
      <alignment horizontal="left" vertical="top"/>
    </xf>
    <xf numFmtId="49" fontId="5" fillId="0" borderId="27" xfId="0" applyNumberFormat="1" applyFont="1" applyFill="1" applyBorder="1" applyAlignment="1">
      <alignment horizontal="left" vertical="top" wrapText="1"/>
    </xf>
    <xf numFmtId="3" fontId="15" fillId="0" borderId="28" xfId="0" applyNumberFormat="1" applyFont="1" applyFill="1" applyBorder="1" applyAlignment="1">
      <alignment horizontal="right" vertical="top" wrapText="1"/>
    </xf>
    <xf numFmtId="3" fontId="15" fillId="0" borderId="28" xfId="0" applyNumberFormat="1" applyFont="1" applyFill="1" applyBorder="1" applyAlignment="1">
      <alignment vertical="top"/>
    </xf>
    <xf numFmtId="10" fontId="15" fillId="0" borderId="28" xfId="42" applyNumberFormat="1" applyFont="1" applyFill="1" applyBorder="1" applyAlignment="1">
      <alignment horizontal="right" vertical="top"/>
    </xf>
    <xf numFmtId="0" fontId="3" fillId="0" borderId="22" xfId="0" applyFont="1" applyFill="1" applyBorder="1" applyAlignment="1">
      <alignment horizontal="left" vertical="top" wrapText="1"/>
    </xf>
    <xf numFmtId="0" fontId="5" fillId="0" borderId="0" xfId="0" applyFont="1" applyFill="1" applyAlignment="1">
      <alignment vertical="center"/>
    </xf>
    <xf numFmtId="49" fontId="5" fillId="0" borderId="19" xfId="0" applyNumberFormat="1" applyFont="1" applyFill="1" applyBorder="1" applyAlignment="1">
      <alignment horizontal="left" vertical="top"/>
    </xf>
    <xf numFmtId="49" fontId="5" fillId="0" borderId="29" xfId="0" applyNumberFormat="1" applyFont="1" applyFill="1" applyBorder="1" applyAlignment="1">
      <alignment horizontal="left" vertical="top" wrapText="1"/>
    </xf>
    <xf numFmtId="3" fontId="15" fillId="0" borderId="26" xfId="0" applyNumberFormat="1" applyFont="1" applyFill="1" applyBorder="1" applyAlignment="1">
      <alignment horizontal="right" vertical="top" wrapText="1"/>
    </xf>
    <xf numFmtId="3" fontId="15" fillId="0" borderId="26" xfId="0" applyNumberFormat="1" applyFont="1" applyFill="1" applyBorder="1" applyAlignment="1">
      <alignment vertical="top"/>
    </xf>
    <xf numFmtId="10" fontId="15" fillId="0" borderId="26" xfId="42" applyNumberFormat="1" applyFont="1" applyFill="1" applyBorder="1" applyAlignment="1">
      <alignment horizontal="right" vertical="top"/>
    </xf>
    <xf numFmtId="0" fontId="3" fillId="0" borderId="24" xfId="0" applyFont="1" applyFill="1" applyBorder="1" applyAlignment="1">
      <alignment horizontal="left" vertical="top" wrapText="1"/>
    </xf>
    <xf numFmtId="49" fontId="5" fillId="0" borderId="21" xfId="0" applyNumberFormat="1" applyFont="1" applyFill="1" applyBorder="1" applyAlignment="1">
      <alignment horizontal="left" vertical="top"/>
    </xf>
    <xf numFmtId="49" fontId="5" fillId="0" borderId="30" xfId="0" applyNumberFormat="1" applyFont="1" applyFill="1" applyBorder="1" applyAlignment="1">
      <alignment horizontal="left" vertical="top" wrapText="1"/>
    </xf>
    <xf numFmtId="3" fontId="15" fillId="0" borderId="31" xfId="0" applyNumberFormat="1" applyFont="1" applyFill="1" applyBorder="1" applyAlignment="1">
      <alignment horizontal="right" vertical="top" wrapText="1"/>
    </xf>
    <xf numFmtId="3" fontId="15" fillId="0" borderId="31" xfId="0" applyNumberFormat="1" applyFont="1" applyFill="1" applyBorder="1" applyAlignment="1">
      <alignment vertical="top"/>
    </xf>
    <xf numFmtId="10" fontId="15" fillId="0" borderId="31" xfId="42" applyNumberFormat="1" applyFont="1" applyFill="1" applyBorder="1" applyAlignment="1">
      <alignment horizontal="right" vertical="top"/>
    </xf>
    <xf numFmtId="0" fontId="3" fillId="0" borderId="18" xfId="0" applyFont="1" applyFill="1" applyBorder="1" applyAlignment="1">
      <alignment horizontal="left" vertical="top" wrapText="1"/>
    </xf>
    <xf numFmtId="0" fontId="5" fillId="0" borderId="32" xfId="0" applyFont="1" applyFill="1" applyBorder="1" applyAlignment="1">
      <alignment horizontal="left" vertical="top" wrapText="1"/>
    </xf>
    <xf numFmtId="3" fontId="15" fillId="0" borderId="13" xfId="0" applyNumberFormat="1" applyFont="1" applyFill="1" applyBorder="1" applyAlignment="1">
      <alignment horizontal="right" vertical="top" wrapText="1"/>
    </xf>
    <xf numFmtId="3" fontId="15" fillId="0" borderId="13" xfId="0" applyNumberFormat="1" applyFont="1" applyFill="1" applyBorder="1" applyAlignment="1">
      <alignment vertical="top"/>
    </xf>
    <xf numFmtId="0" fontId="3" fillId="0" borderId="13" xfId="0" applyFont="1" applyFill="1" applyBorder="1" applyAlignment="1">
      <alignment horizontal="left" vertical="top" wrapText="1"/>
    </xf>
    <xf numFmtId="181" fontId="15" fillId="0" borderId="13" xfId="36" applyNumberFormat="1" applyFont="1" applyFill="1" applyBorder="1" applyAlignment="1">
      <alignment horizontal="right" vertical="top" wrapText="1"/>
    </xf>
    <xf numFmtId="183" fontId="15" fillId="0" borderId="13" xfId="36" applyNumberFormat="1" applyFont="1" applyFill="1" applyBorder="1" applyAlignment="1">
      <alignment horizontal="right" vertical="top" wrapText="1"/>
    </xf>
    <xf numFmtId="183" fontId="15" fillId="0" borderId="0" xfId="36" applyNumberFormat="1" applyFont="1" applyFill="1" applyBorder="1" applyAlignment="1">
      <alignment vertical="top" wrapText="1"/>
    </xf>
    <xf numFmtId="181" fontId="15" fillId="0" borderId="12" xfId="36" applyNumberFormat="1" applyFont="1" applyFill="1" applyBorder="1" applyAlignment="1">
      <alignment vertical="top"/>
    </xf>
    <xf numFmtId="181" fontId="15" fillId="0" borderId="28" xfId="36" applyNumberFormat="1" applyFont="1" applyFill="1" applyBorder="1" applyAlignment="1">
      <alignment vertical="top"/>
    </xf>
    <xf numFmtId="183" fontId="15" fillId="0" borderId="32" xfId="0" applyNumberFormat="1" applyFont="1" applyFill="1" applyBorder="1" applyAlignment="1">
      <alignment vertical="top"/>
    </xf>
    <xf numFmtId="10" fontId="15" fillId="0" borderId="13" xfId="42" applyNumberFormat="1" applyFont="1" applyFill="1" applyBorder="1" applyAlignment="1">
      <alignment vertical="top"/>
    </xf>
    <xf numFmtId="0" fontId="3" fillId="0" borderId="13" xfId="0" applyFont="1" applyFill="1" applyBorder="1" applyAlignment="1">
      <alignment vertical="top" wrapText="1"/>
    </xf>
    <xf numFmtId="0" fontId="5" fillId="0" borderId="0" xfId="0" applyFont="1" applyFill="1" applyAlignment="1">
      <alignment horizontal="left" vertical="top"/>
    </xf>
    <xf numFmtId="0" fontId="5" fillId="0" borderId="33" xfId="0" applyFont="1" applyFill="1" applyBorder="1" applyAlignment="1">
      <alignment horizontal="left" vertical="top" wrapText="1"/>
    </xf>
    <xf numFmtId="181" fontId="15" fillId="0" borderId="15" xfId="36" applyNumberFormat="1" applyFont="1" applyFill="1" applyBorder="1" applyAlignment="1">
      <alignment horizontal="right" vertical="top" wrapText="1"/>
    </xf>
    <xf numFmtId="183" fontId="15" fillId="0" borderId="15" xfId="36" applyNumberFormat="1" applyFont="1" applyFill="1" applyBorder="1" applyAlignment="1">
      <alignment horizontal="right" vertical="top" wrapText="1"/>
    </xf>
    <xf numFmtId="183" fontId="15" fillId="0" borderId="10" xfId="36" applyNumberFormat="1" applyFont="1" applyFill="1" applyBorder="1" applyAlignment="1">
      <alignment vertical="top" wrapText="1"/>
    </xf>
    <xf numFmtId="181" fontId="15" fillId="0" borderId="34" xfId="36" applyNumberFormat="1" applyFont="1" applyFill="1" applyBorder="1" applyAlignment="1">
      <alignment vertical="top"/>
    </xf>
    <xf numFmtId="181" fontId="15" fillId="0" borderId="26" xfId="36" applyNumberFormat="1" applyFont="1" applyFill="1" applyBorder="1" applyAlignment="1">
      <alignment vertical="top"/>
    </xf>
    <xf numFmtId="183" fontId="15" fillId="0" borderId="33" xfId="0" applyNumberFormat="1" applyFont="1" applyFill="1" applyBorder="1" applyAlignment="1">
      <alignment vertical="top"/>
    </xf>
    <xf numFmtId="10" fontId="15" fillId="0" borderId="15" xfId="42" applyNumberFormat="1" applyFont="1" applyFill="1" applyBorder="1" applyAlignment="1">
      <alignment vertical="top"/>
    </xf>
    <xf numFmtId="0" fontId="3" fillId="0" borderId="15" xfId="0" applyFont="1" applyFill="1" applyBorder="1" applyAlignment="1">
      <alignment vertical="top" wrapText="1"/>
    </xf>
    <xf numFmtId="0" fontId="5" fillId="0" borderId="35" xfId="0" applyFont="1" applyFill="1" applyBorder="1" applyAlignment="1">
      <alignment horizontal="left" vertical="top" wrapText="1"/>
    </xf>
    <xf numFmtId="181" fontId="15" fillId="0" borderId="16" xfId="36" applyNumberFormat="1" applyFont="1" applyFill="1" applyBorder="1" applyAlignment="1">
      <alignment horizontal="right" vertical="top" wrapText="1"/>
    </xf>
    <xf numFmtId="183" fontId="15" fillId="0" borderId="16" xfId="36" applyNumberFormat="1" applyFont="1" applyFill="1" applyBorder="1" applyAlignment="1">
      <alignment horizontal="right" vertical="top"/>
    </xf>
    <xf numFmtId="183" fontId="15" fillId="0" borderId="14" xfId="36" applyNumberFormat="1" applyFont="1" applyFill="1" applyBorder="1" applyAlignment="1">
      <alignment vertical="top" wrapText="1"/>
    </xf>
    <xf numFmtId="181" fontId="15" fillId="0" borderId="17" xfId="36" applyNumberFormat="1" applyFont="1" applyFill="1" applyBorder="1" applyAlignment="1">
      <alignment vertical="top"/>
    </xf>
    <xf numFmtId="181" fontId="15" fillId="0" borderId="31" xfId="36" applyNumberFormat="1" applyFont="1" applyFill="1" applyBorder="1" applyAlignment="1">
      <alignment vertical="top"/>
    </xf>
    <xf numFmtId="183" fontId="15" fillId="0" borderId="35" xfId="0" applyNumberFormat="1" applyFont="1" applyFill="1" applyBorder="1" applyAlignment="1">
      <alignment vertical="top"/>
    </xf>
    <xf numFmtId="10" fontId="15" fillId="0" borderId="16" xfId="42" applyNumberFormat="1" applyFont="1" applyFill="1" applyBorder="1" applyAlignment="1">
      <alignment vertical="top"/>
    </xf>
    <xf numFmtId="0" fontId="3" fillId="0" borderId="16" xfId="0" applyFont="1" applyFill="1" applyBorder="1" applyAlignment="1">
      <alignment vertical="top" wrapText="1"/>
    </xf>
    <xf numFmtId="183" fontId="15" fillId="0" borderId="13" xfId="36" applyNumberFormat="1" applyFont="1" applyFill="1" applyBorder="1" applyAlignment="1">
      <alignment horizontal="right" vertical="top"/>
    </xf>
    <xf numFmtId="183" fontId="15" fillId="0" borderId="0" xfId="36" applyNumberFormat="1" applyFont="1" applyFill="1" applyAlignment="1">
      <alignment vertical="top" wrapText="1"/>
    </xf>
    <xf numFmtId="184" fontId="5" fillId="0" borderId="32" xfId="33" applyNumberFormat="1" applyFont="1" applyFill="1" applyBorder="1" applyAlignment="1">
      <alignment horizontal="left" vertical="top" wrapText="1"/>
      <protection/>
    </xf>
    <xf numFmtId="181" fontId="15" fillId="0" borderId="13" xfId="37" applyNumberFormat="1" applyFont="1" applyFill="1" applyBorder="1" applyAlignment="1">
      <alignment horizontal="right" vertical="top" wrapText="1"/>
    </xf>
    <xf numFmtId="182" fontId="15" fillId="0" borderId="13" xfId="34" applyNumberFormat="1" applyFont="1" applyFill="1" applyBorder="1" applyAlignment="1">
      <alignment horizontal="right" vertical="top" wrapText="1"/>
      <protection/>
    </xf>
    <xf numFmtId="182" fontId="15" fillId="0" borderId="13" xfId="36" applyNumberFormat="1" applyFont="1" applyFill="1" applyBorder="1" applyAlignment="1">
      <alignment horizontal="right" vertical="top" wrapText="1"/>
    </xf>
    <xf numFmtId="183" fontId="15" fillId="0" borderId="13" xfId="0" applyNumberFormat="1" applyFont="1" applyFill="1" applyBorder="1" applyAlignment="1">
      <alignment vertical="top" wrapText="1"/>
    </xf>
    <xf numFmtId="182" fontId="15" fillId="0" borderId="13" xfId="0" applyNumberFormat="1" applyFont="1" applyFill="1" applyBorder="1" applyAlignment="1">
      <alignment horizontal="right" vertical="top" wrapText="1"/>
    </xf>
    <xf numFmtId="10" fontId="15" fillId="0" borderId="13" xfId="0" applyNumberFormat="1" applyFont="1" applyFill="1" applyBorder="1" applyAlignment="1">
      <alignment horizontal="right" vertical="top" wrapText="1"/>
    </xf>
    <xf numFmtId="183" fontId="3" fillId="0" borderId="22" xfId="37" applyNumberFormat="1" applyFont="1" applyFill="1" applyBorder="1" applyAlignment="1">
      <alignment horizontal="left" vertical="top" wrapText="1"/>
    </xf>
    <xf numFmtId="41" fontId="15" fillId="0" borderId="13" xfId="34" applyNumberFormat="1" applyFont="1" applyFill="1" applyBorder="1" applyAlignment="1">
      <alignment horizontal="right" vertical="top" wrapText="1"/>
      <protection/>
    </xf>
    <xf numFmtId="181" fontId="3" fillId="0" borderId="22" xfId="37" applyNumberFormat="1" applyFont="1" applyFill="1" applyBorder="1" applyAlignment="1">
      <alignment horizontal="left" vertical="top" wrapText="1"/>
    </xf>
    <xf numFmtId="184" fontId="5" fillId="0" borderId="33" xfId="33" applyNumberFormat="1" applyFont="1" applyFill="1" applyBorder="1" applyAlignment="1">
      <alignment horizontal="left" vertical="top" wrapText="1"/>
      <protection/>
    </xf>
    <xf numFmtId="181" fontId="15" fillId="0" borderId="15" xfId="37" applyNumberFormat="1" applyFont="1" applyFill="1" applyBorder="1" applyAlignment="1">
      <alignment horizontal="right" vertical="top" wrapText="1"/>
    </xf>
    <xf numFmtId="182" fontId="15" fillId="0" borderId="15" xfId="34" applyNumberFormat="1" applyFont="1" applyFill="1" applyBorder="1" applyAlignment="1">
      <alignment horizontal="right" vertical="top" wrapText="1"/>
      <protection/>
    </xf>
    <xf numFmtId="182" fontId="15" fillId="0" borderId="15" xfId="36" applyNumberFormat="1" applyFont="1" applyFill="1" applyBorder="1" applyAlignment="1">
      <alignment horizontal="right" vertical="top" wrapText="1"/>
    </xf>
    <xf numFmtId="183" fontId="15" fillId="0" borderId="15" xfId="36" applyNumberFormat="1" applyFont="1" applyFill="1" applyBorder="1" applyAlignment="1">
      <alignment vertical="top" wrapText="1"/>
    </xf>
    <xf numFmtId="182" fontId="15" fillId="0" borderId="15" xfId="0" applyNumberFormat="1" applyFont="1" applyFill="1" applyBorder="1" applyAlignment="1">
      <alignment horizontal="right" vertical="top" wrapText="1"/>
    </xf>
    <xf numFmtId="10" fontId="15" fillId="0" borderId="15" xfId="0" applyNumberFormat="1" applyFont="1" applyFill="1" applyBorder="1" applyAlignment="1">
      <alignment horizontal="right" vertical="top" wrapText="1"/>
    </xf>
    <xf numFmtId="184" fontId="5" fillId="0" borderId="35" xfId="33" applyNumberFormat="1" applyFont="1" applyFill="1" applyBorder="1" applyAlignment="1">
      <alignment horizontal="left" vertical="top" wrapText="1"/>
      <protection/>
    </xf>
    <xf numFmtId="181" fontId="15" fillId="0" borderId="16" xfId="37" applyNumberFormat="1" applyFont="1" applyFill="1" applyBorder="1" applyAlignment="1">
      <alignment horizontal="right" vertical="top" wrapText="1"/>
    </xf>
    <xf numFmtId="182" fontId="15" fillId="0" borderId="16" xfId="34" applyNumberFormat="1" applyFont="1" applyFill="1" applyBorder="1" applyAlignment="1">
      <alignment horizontal="right" vertical="top" wrapText="1"/>
      <protection/>
    </xf>
    <xf numFmtId="182" fontId="15" fillId="0" borderId="16" xfId="36" applyNumberFormat="1" applyFont="1" applyFill="1" applyBorder="1" applyAlignment="1">
      <alignment horizontal="right" vertical="top" wrapText="1"/>
    </xf>
    <xf numFmtId="183" fontId="15" fillId="0" borderId="16" xfId="0" applyNumberFormat="1" applyFont="1" applyFill="1" applyBorder="1" applyAlignment="1">
      <alignment vertical="top" wrapText="1"/>
    </xf>
    <xf numFmtId="182" fontId="15" fillId="0" borderId="16" xfId="0" applyNumberFormat="1" applyFont="1" applyFill="1" applyBorder="1" applyAlignment="1">
      <alignment horizontal="right" vertical="top" wrapText="1"/>
    </xf>
    <xf numFmtId="10" fontId="15" fillId="0" borderId="16" xfId="0" applyNumberFormat="1" applyFont="1" applyFill="1" applyBorder="1" applyAlignment="1">
      <alignment horizontal="right" vertical="top" wrapText="1"/>
    </xf>
    <xf numFmtId="183" fontId="15" fillId="0" borderId="13" xfId="36" applyNumberFormat="1" applyFont="1" applyFill="1" applyBorder="1" applyAlignment="1">
      <alignment vertical="top" wrapText="1"/>
    </xf>
    <xf numFmtId="0" fontId="15" fillId="0" borderId="13" xfId="36" applyNumberFormat="1" applyFont="1" applyFill="1" applyBorder="1" applyAlignment="1">
      <alignment horizontal="right" vertical="top" wrapText="1"/>
    </xf>
    <xf numFmtId="0" fontId="3" fillId="0" borderId="13" xfId="35" applyFont="1" applyFill="1" applyBorder="1" applyAlignment="1">
      <alignment horizontal="left" vertical="top" wrapText="1"/>
      <protection/>
    </xf>
    <xf numFmtId="0" fontId="3" fillId="0" borderId="32" xfId="35" applyFont="1" applyFill="1" applyBorder="1" applyAlignment="1">
      <alignment horizontal="left" vertical="top" wrapText="1"/>
      <protection/>
    </xf>
    <xf numFmtId="0" fontId="5" fillId="0" borderId="32" xfId="33" applyFont="1" applyFill="1" applyBorder="1" applyAlignment="1">
      <alignment horizontal="left" vertical="top" wrapText="1"/>
      <protection/>
    </xf>
    <xf numFmtId="182" fontId="15" fillId="0" borderId="13" xfId="37" applyNumberFormat="1" applyFont="1" applyFill="1" applyBorder="1" applyAlignment="1">
      <alignment horizontal="right" vertical="top" wrapText="1"/>
    </xf>
    <xf numFmtId="0" fontId="5" fillId="0" borderId="33" xfId="33" applyFont="1" applyFill="1" applyBorder="1" applyAlignment="1">
      <alignment horizontal="left" vertical="top" wrapText="1"/>
      <protection/>
    </xf>
    <xf numFmtId="181" fontId="15" fillId="0" borderId="19" xfId="37" applyNumberFormat="1" applyFont="1" applyFill="1" applyBorder="1" applyAlignment="1">
      <alignment horizontal="right" vertical="top" wrapText="1"/>
    </xf>
    <xf numFmtId="182" fontId="15" fillId="0" borderId="19" xfId="34" applyNumberFormat="1" applyFont="1" applyFill="1" applyBorder="1" applyAlignment="1">
      <alignment horizontal="right" vertical="top" wrapText="1"/>
      <protection/>
    </xf>
    <xf numFmtId="182" fontId="15" fillId="0" borderId="19" xfId="36" applyNumberFormat="1" applyFont="1" applyFill="1" applyBorder="1" applyAlignment="1">
      <alignment horizontal="right" vertical="top" wrapText="1"/>
    </xf>
    <xf numFmtId="183" fontId="15" fillId="0" borderId="19" xfId="36" applyNumberFormat="1" applyFont="1" applyFill="1" applyBorder="1" applyAlignment="1">
      <alignment horizontal="right" vertical="top" wrapText="1"/>
    </xf>
    <xf numFmtId="183" fontId="15" fillId="0" borderId="19" xfId="36" applyNumberFormat="1" applyFont="1" applyFill="1" applyBorder="1" applyAlignment="1">
      <alignment vertical="top" wrapText="1"/>
    </xf>
    <xf numFmtId="0" fontId="5" fillId="0" borderId="35" xfId="33" applyFont="1" applyFill="1" applyBorder="1" applyAlignment="1">
      <alignment horizontal="left" vertical="top" wrapText="1"/>
      <protection/>
    </xf>
    <xf numFmtId="181" fontId="15" fillId="0" borderId="21" xfId="37" applyNumberFormat="1" applyFont="1" applyFill="1" applyBorder="1" applyAlignment="1">
      <alignment horizontal="right" vertical="top" wrapText="1"/>
    </xf>
    <xf numFmtId="182" fontId="15" fillId="0" borderId="21" xfId="34" applyNumberFormat="1" applyFont="1" applyFill="1" applyBorder="1" applyAlignment="1">
      <alignment horizontal="right" vertical="top" wrapText="1"/>
      <protection/>
    </xf>
    <xf numFmtId="182" fontId="15" fillId="0" borderId="21" xfId="36" applyNumberFormat="1" applyFont="1" applyFill="1" applyBorder="1" applyAlignment="1">
      <alignment horizontal="right" vertical="top" wrapText="1"/>
    </xf>
    <xf numFmtId="183" fontId="15" fillId="0" borderId="21" xfId="36" applyNumberFormat="1" applyFont="1" applyFill="1" applyBorder="1" applyAlignment="1">
      <alignment horizontal="right" vertical="top" wrapText="1"/>
    </xf>
    <xf numFmtId="183" fontId="15" fillId="0" borderId="21" xfId="36" applyNumberFormat="1" applyFont="1" applyFill="1" applyBorder="1" applyAlignment="1">
      <alignment vertical="top" wrapText="1"/>
    </xf>
    <xf numFmtId="182" fontId="15" fillId="0" borderId="21" xfId="0" applyNumberFormat="1" applyFont="1" applyFill="1" applyBorder="1" applyAlignment="1">
      <alignment horizontal="right" vertical="top" wrapText="1"/>
    </xf>
    <xf numFmtId="0" fontId="3" fillId="0" borderId="35" xfId="0" applyFont="1" applyFill="1" applyBorder="1" applyAlignment="1">
      <alignment horizontal="left" vertical="top" wrapText="1"/>
    </xf>
    <xf numFmtId="181" fontId="15" fillId="0" borderId="20" xfId="37" applyNumberFormat="1" applyFont="1" applyFill="1" applyBorder="1" applyAlignment="1">
      <alignment horizontal="right" vertical="top" wrapText="1"/>
    </xf>
    <xf numFmtId="182" fontId="15" fillId="0" borderId="20" xfId="34" applyNumberFormat="1" applyFont="1" applyFill="1" applyBorder="1" applyAlignment="1">
      <alignment horizontal="right" vertical="top" wrapText="1"/>
      <protection/>
    </xf>
    <xf numFmtId="182" fontId="15" fillId="0" borderId="20" xfId="36" applyNumberFormat="1" applyFont="1" applyFill="1" applyBorder="1" applyAlignment="1">
      <alignment horizontal="right" vertical="top" wrapText="1"/>
    </xf>
    <xf numFmtId="183" fontId="15" fillId="0" borderId="20" xfId="36" applyNumberFormat="1" applyFont="1" applyFill="1" applyBorder="1" applyAlignment="1">
      <alignment horizontal="right" vertical="top" wrapText="1"/>
    </xf>
    <xf numFmtId="183" fontId="15" fillId="0" borderId="20" xfId="36" applyNumberFormat="1" applyFont="1" applyFill="1" applyBorder="1" applyAlignment="1">
      <alignment vertical="top" wrapText="1"/>
    </xf>
    <xf numFmtId="182" fontId="15" fillId="0" borderId="20" xfId="0" applyNumberFormat="1" applyFont="1" applyFill="1" applyBorder="1" applyAlignment="1">
      <alignment horizontal="right" vertical="top" wrapText="1"/>
    </xf>
    <xf numFmtId="0" fontId="3" fillId="0" borderId="32" xfId="0" applyFont="1" applyFill="1" applyBorder="1" applyAlignment="1">
      <alignment horizontal="left" vertical="top" wrapText="1"/>
    </xf>
    <xf numFmtId="49" fontId="5" fillId="0" borderId="20" xfId="0" applyNumberFormat="1" applyFont="1" applyFill="1" applyBorder="1" applyAlignment="1">
      <alignment vertical="top" wrapText="1"/>
    </xf>
    <xf numFmtId="0" fontId="5" fillId="0" borderId="0" xfId="0" applyFont="1" applyFill="1" applyBorder="1" applyAlignment="1">
      <alignment vertical="top" wrapText="1"/>
    </xf>
    <xf numFmtId="183" fontId="15" fillId="0" borderId="13" xfId="0" applyNumberFormat="1" applyFont="1" applyFill="1" applyBorder="1" applyAlignment="1">
      <alignment horizontal="right" vertical="top"/>
    </xf>
    <xf numFmtId="183" fontId="15" fillId="0" borderId="13" xfId="0" applyNumberFormat="1" applyFont="1" applyFill="1" applyBorder="1" applyAlignment="1">
      <alignment horizontal="right" vertical="top" wrapText="1"/>
    </xf>
    <xf numFmtId="182" fontId="15" fillId="0" borderId="0" xfId="0" applyNumberFormat="1" applyFont="1" applyFill="1" applyBorder="1" applyAlignment="1">
      <alignment horizontal="right" vertical="top" wrapText="1"/>
    </xf>
    <xf numFmtId="183" fontId="15" fillId="0" borderId="22" xfId="0" applyNumberFormat="1" applyFont="1" applyFill="1" applyBorder="1" applyAlignment="1">
      <alignment horizontal="right" vertical="top" wrapText="1"/>
    </xf>
    <xf numFmtId="10" fontId="15" fillId="0" borderId="13" xfId="0" applyNumberFormat="1" applyFont="1" applyFill="1" applyBorder="1" applyAlignment="1">
      <alignment horizontal="right" vertical="top"/>
    </xf>
    <xf numFmtId="0" fontId="0" fillId="0" borderId="0" xfId="0" applyFont="1" applyFill="1" applyAlignment="1">
      <alignment vertical="top"/>
    </xf>
    <xf numFmtId="49" fontId="5" fillId="0" borderId="19" xfId="0" applyNumberFormat="1" applyFont="1" applyFill="1" applyBorder="1" applyAlignment="1">
      <alignment vertical="top" wrapText="1"/>
    </xf>
    <xf numFmtId="0" fontId="5" fillId="0" borderId="10" xfId="0" applyFont="1" applyFill="1" applyBorder="1" applyAlignment="1">
      <alignment vertical="top" wrapText="1"/>
    </xf>
    <xf numFmtId="183" fontId="15" fillId="0" borderId="15" xfId="0" applyNumberFormat="1" applyFont="1" applyFill="1" applyBorder="1" applyAlignment="1">
      <alignment horizontal="right" vertical="top"/>
    </xf>
    <xf numFmtId="183" fontId="15" fillId="0" borderId="15" xfId="0" applyNumberFormat="1" applyFont="1" applyFill="1" applyBorder="1" applyAlignment="1">
      <alignment horizontal="right" vertical="top" wrapText="1"/>
    </xf>
    <xf numFmtId="182" fontId="15" fillId="0" borderId="10" xfId="0" applyNumberFormat="1" applyFont="1" applyFill="1" applyBorder="1" applyAlignment="1">
      <alignment horizontal="right" vertical="top" wrapText="1"/>
    </xf>
    <xf numFmtId="0" fontId="15" fillId="0" borderId="34" xfId="0" applyFont="1" applyFill="1" applyBorder="1" applyAlignment="1">
      <alignment horizontal="right" vertical="top" wrapText="1"/>
    </xf>
    <xf numFmtId="183" fontId="15" fillId="0" borderId="24" xfId="0" applyNumberFormat="1" applyFont="1" applyFill="1" applyBorder="1" applyAlignment="1">
      <alignment horizontal="right" vertical="top" wrapText="1"/>
    </xf>
    <xf numFmtId="10" fontId="15" fillId="0" borderId="15" xfId="0" applyNumberFormat="1" applyFont="1" applyFill="1" applyBorder="1" applyAlignment="1">
      <alignment horizontal="right" vertical="top"/>
    </xf>
    <xf numFmtId="49" fontId="5" fillId="0" borderId="21" xfId="0" applyNumberFormat="1" applyFont="1" applyFill="1" applyBorder="1" applyAlignment="1">
      <alignment vertical="top" wrapText="1"/>
    </xf>
    <xf numFmtId="0" fontId="5" fillId="0" borderId="14" xfId="0" applyFont="1" applyFill="1" applyBorder="1" applyAlignment="1">
      <alignment vertical="top" wrapText="1"/>
    </xf>
    <xf numFmtId="183" fontId="15" fillId="0" borderId="16" xfId="0" applyNumberFormat="1" applyFont="1" applyFill="1" applyBorder="1" applyAlignment="1">
      <alignment horizontal="right" vertical="top"/>
    </xf>
    <xf numFmtId="183" fontId="15" fillId="0" borderId="16" xfId="0" applyNumberFormat="1" applyFont="1" applyFill="1" applyBorder="1" applyAlignment="1">
      <alignment horizontal="right" vertical="top" wrapText="1"/>
    </xf>
    <xf numFmtId="182" fontId="15" fillId="0" borderId="14" xfId="0" applyNumberFormat="1" applyFont="1" applyFill="1" applyBorder="1" applyAlignment="1">
      <alignment horizontal="right" vertical="top" wrapText="1"/>
    </xf>
    <xf numFmtId="183" fontId="15" fillId="0" borderId="18" xfId="0" applyNumberFormat="1" applyFont="1" applyFill="1" applyBorder="1" applyAlignment="1">
      <alignment horizontal="right" vertical="top" wrapText="1"/>
    </xf>
    <xf numFmtId="10" fontId="15" fillId="0" borderId="16" xfId="0" applyNumberFormat="1" applyFont="1" applyFill="1" applyBorder="1" applyAlignment="1">
      <alignment horizontal="right" vertical="top"/>
    </xf>
    <xf numFmtId="0" fontId="3" fillId="0" borderId="18" xfId="0" applyFont="1" applyFill="1" applyBorder="1" applyAlignment="1">
      <alignment vertical="top" wrapText="1"/>
    </xf>
    <xf numFmtId="49" fontId="3" fillId="0" borderId="20" xfId="0" applyNumberFormat="1" applyFont="1" applyFill="1" applyBorder="1" applyAlignment="1">
      <alignment horizontal="left" vertical="top"/>
    </xf>
    <xf numFmtId="0" fontId="5" fillId="0" borderId="27" xfId="0" applyFont="1" applyFill="1" applyBorder="1" applyAlignment="1">
      <alignment horizontal="left" vertical="top" wrapText="1"/>
    </xf>
    <xf numFmtId="3" fontId="15" fillId="0" borderId="28" xfId="36" applyNumberFormat="1" applyFont="1" applyFill="1" applyBorder="1" applyAlignment="1">
      <alignment horizontal="right" vertical="top" shrinkToFit="1"/>
    </xf>
    <xf numFmtId="38" fontId="15" fillId="0" borderId="28" xfId="0" applyNumberFormat="1" applyFont="1" applyFill="1" applyBorder="1" applyAlignment="1">
      <alignment vertical="top" wrapText="1"/>
    </xf>
    <xf numFmtId="38" fontId="15" fillId="0" borderId="28" xfId="0" applyNumberFormat="1" applyFont="1" applyFill="1" applyBorder="1" applyAlignment="1">
      <alignment vertical="top"/>
    </xf>
    <xf numFmtId="38" fontId="15" fillId="0" borderId="28" xfId="0" applyNumberFormat="1" applyFont="1" applyFill="1" applyBorder="1" applyAlignment="1">
      <alignment horizontal="right" vertical="top" wrapText="1"/>
    </xf>
    <xf numFmtId="10" fontId="15" fillId="0" borderId="28" xfId="0" applyNumberFormat="1" applyFont="1" applyFill="1" applyBorder="1" applyAlignment="1">
      <alignment horizontal="right" vertical="top" wrapText="1"/>
    </xf>
    <xf numFmtId="10" fontId="3" fillId="0" borderId="22" xfId="0" applyNumberFormat="1" applyFont="1" applyFill="1" applyBorder="1" applyAlignment="1">
      <alignment vertical="top" wrapText="1"/>
    </xf>
    <xf numFmtId="0" fontId="0" fillId="0" borderId="0" xfId="0" applyFont="1" applyFill="1" applyBorder="1" applyAlignment="1">
      <alignment vertical="center"/>
    </xf>
    <xf numFmtId="0" fontId="0" fillId="0" borderId="0" xfId="0" applyFont="1" applyFill="1" applyAlignment="1">
      <alignment vertical="center"/>
    </xf>
    <xf numFmtId="10" fontId="3" fillId="0" borderId="22"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49" fontId="3" fillId="0" borderId="19" xfId="0" applyNumberFormat="1" applyFont="1" applyFill="1" applyBorder="1" applyAlignment="1">
      <alignment horizontal="left" vertical="top"/>
    </xf>
    <xf numFmtId="0" fontId="5" fillId="0" borderId="29" xfId="0" applyFont="1" applyFill="1" applyBorder="1" applyAlignment="1">
      <alignment horizontal="left" vertical="top" wrapText="1"/>
    </xf>
    <xf numFmtId="3" fontId="15" fillId="0" borderId="26" xfId="36" applyNumberFormat="1" applyFont="1" applyFill="1" applyBorder="1" applyAlignment="1">
      <alignment horizontal="right" vertical="top" shrinkToFit="1"/>
    </xf>
    <xf numFmtId="38" fontId="15" fillId="0" borderId="26" xfId="0" applyNumberFormat="1" applyFont="1" applyFill="1" applyBorder="1" applyAlignment="1">
      <alignment vertical="top" wrapText="1"/>
    </xf>
    <xf numFmtId="38" fontId="15" fillId="0" borderId="26" xfId="0" applyNumberFormat="1" applyFont="1" applyFill="1" applyBorder="1" applyAlignment="1">
      <alignment vertical="top"/>
    </xf>
    <xf numFmtId="38" fontId="15" fillId="0" borderId="26" xfId="0" applyNumberFormat="1" applyFont="1" applyFill="1" applyBorder="1" applyAlignment="1">
      <alignment horizontal="right" vertical="top" wrapText="1"/>
    </xf>
    <xf numFmtId="10" fontId="15" fillId="0" borderId="26" xfId="0" applyNumberFormat="1" applyFont="1" applyFill="1" applyBorder="1" applyAlignment="1">
      <alignment horizontal="right" vertical="top" wrapText="1"/>
    </xf>
    <xf numFmtId="10" fontId="3" fillId="0" borderId="24"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xf>
    <xf numFmtId="0" fontId="5" fillId="0" borderId="30" xfId="0" applyFont="1" applyFill="1" applyBorder="1" applyAlignment="1">
      <alignment horizontal="left" vertical="top" wrapText="1"/>
    </xf>
    <xf numFmtId="3" fontId="15" fillId="0" borderId="31" xfId="36" applyNumberFormat="1" applyFont="1" applyFill="1" applyBorder="1" applyAlignment="1">
      <alignment horizontal="right" vertical="top" shrinkToFit="1"/>
    </xf>
    <xf numFmtId="38" fontId="15" fillId="0" borderId="31" xfId="0" applyNumberFormat="1" applyFont="1" applyFill="1" applyBorder="1" applyAlignment="1">
      <alignment vertical="top"/>
    </xf>
    <xf numFmtId="38" fontId="15" fillId="0" borderId="31" xfId="0" applyNumberFormat="1" applyFont="1" applyFill="1" applyBorder="1" applyAlignment="1">
      <alignment horizontal="right" vertical="top"/>
    </xf>
    <xf numFmtId="38" fontId="15" fillId="0" borderId="31" xfId="0" applyNumberFormat="1" applyFont="1" applyFill="1" applyBorder="1" applyAlignment="1">
      <alignment horizontal="right" vertical="top" wrapText="1"/>
    </xf>
    <xf numFmtId="10" fontId="15" fillId="0" borderId="31" xfId="0" applyNumberFormat="1" applyFont="1" applyFill="1" applyBorder="1" applyAlignment="1">
      <alignment horizontal="right" vertical="top" wrapText="1"/>
    </xf>
    <xf numFmtId="10" fontId="3" fillId="0" borderId="18" xfId="0" applyNumberFormat="1" applyFont="1" applyFill="1" applyBorder="1" applyAlignment="1">
      <alignment horizontal="left" vertical="top" wrapText="1"/>
    </xf>
    <xf numFmtId="183" fontId="15" fillId="0" borderId="28" xfId="0" applyNumberFormat="1" applyFont="1" applyFill="1" applyBorder="1" applyAlignment="1">
      <alignment vertical="top"/>
    </xf>
    <xf numFmtId="38" fontId="15" fillId="0" borderId="28" xfId="0" applyNumberFormat="1" applyFont="1" applyFill="1" applyBorder="1" applyAlignment="1">
      <alignment horizontal="right" vertical="top"/>
    </xf>
    <xf numFmtId="49" fontId="5" fillId="0" borderId="0" xfId="0" applyNumberFormat="1" applyFont="1" applyFill="1" applyBorder="1" applyAlignment="1">
      <alignment horizontal="left" vertical="top" wrapText="1"/>
    </xf>
    <xf numFmtId="3" fontId="15" fillId="0" borderId="28" xfId="0" applyNumberFormat="1" applyFont="1" applyFill="1" applyBorder="1" applyAlignment="1">
      <alignment horizontal="right" vertical="top"/>
    </xf>
    <xf numFmtId="10" fontId="3" fillId="0" borderId="22" xfId="0" applyNumberFormat="1" applyFont="1" applyFill="1" applyBorder="1" applyAlignment="1">
      <alignment horizontal="right" vertical="top" wrapText="1"/>
    </xf>
    <xf numFmtId="0" fontId="5" fillId="0" borderId="27" xfId="0" applyFont="1" applyFill="1" applyBorder="1" applyAlignment="1">
      <alignment vertical="top" wrapText="1"/>
    </xf>
    <xf numFmtId="183" fontId="3" fillId="0" borderId="28" xfId="0" applyNumberFormat="1" applyFont="1" applyFill="1" applyBorder="1" applyAlignment="1">
      <alignment horizontal="left" vertical="top" wrapText="1"/>
    </xf>
    <xf numFmtId="183" fontId="3" fillId="0" borderId="22" xfId="0" applyNumberFormat="1" applyFont="1" applyFill="1" applyBorder="1" applyAlignment="1">
      <alignment horizontal="left" vertical="top" wrapText="1"/>
    </xf>
    <xf numFmtId="0" fontId="5" fillId="0" borderId="29" xfId="0" applyFont="1" applyFill="1" applyBorder="1" applyAlignment="1">
      <alignment vertical="top" wrapText="1"/>
    </xf>
    <xf numFmtId="183" fontId="3" fillId="0" borderId="26" xfId="0" applyNumberFormat="1" applyFont="1" applyFill="1" applyBorder="1" applyAlignment="1">
      <alignment horizontal="left" vertical="top" wrapText="1"/>
    </xf>
    <xf numFmtId="0" fontId="5" fillId="0" borderId="30" xfId="0" applyFont="1" applyFill="1" applyBorder="1" applyAlignment="1">
      <alignment vertical="top" wrapText="1"/>
    </xf>
    <xf numFmtId="183" fontId="3" fillId="0" borderId="31" xfId="0" applyNumberFormat="1" applyFont="1" applyFill="1" applyBorder="1" applyAlignment="1">
      <alignment horizontal="left" vertical="top" wrapText="1"/>
    </xf>
    <xf numFmtId="181" fontId="15" fillId="0" borderId="28" xfId="36" applyNumberFormat="1" applyFont="1" applyFill="1" applyBorder="1" applyAlignment="1">
      <alignment horizontal="right" vertical="top"/>
    </xf>
    <xf numFmtId="0" fontId="3" fillId="0" borderId="28"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37" xfId="0" applyFont="1" applyFill="1" applyBorder="1" applyAlignment="1">
      <alignment horizontal="left" vertical="top" wrapText="1"/>
    </xf>
    <xf numFmtId="183" fontId="15" fillId="0" borderId="28" xfId="0" applyNumberFormat="1" applyFont="1" applyFill="1" applyBorder="1" applyAlignment="1">
      <alignment horizontal="right" vertical="top"/>
    </xf>
    <xf numFmtId="49" fontId="3" fillId="0" borderId="28" xfId="0" applyNumberFormat="1" applyFont="1" applyFill="1" applyBorder="1" applyAlignment="1">
      <alignment horizontal="left" vertical="top" wrapText="1"/>
    </xf>
    <xf numFmtId="183" fontId="15" fillId="0" borderId="28" xfId="44" applyNumberFormat="1" applyFont="1" applyFill="1" applyBorder="1" applyAlignment="1">
      <alignment horizontal="right" vertical="top"/>
    </xf>
    <xf numFmtId="0" fontId="15" fillId="0" borderId="0" xfId="0" applyFont="1" applyFill="1" applyBorder="1" applyAlignment="1">
      <alignment horizontal="left" vertical="top" wrapText="1"/>
    </xf>
    <xf numFmtId="0" fontId="3" fillId="0" borderId="27" xfId="0" applyFont="1" applyFill="1" applyBorder="1" applyAlignment="1">
      <alignment vertical="top" wrapText="1"/>
    </xf>
    <xf numFmtId="183" fontId="15" fillId="0" borderId="28" xfId="0" applyNumberFormat="1" applyFont="1" applyFill="1" applyBorder="1" applyAlignment="1">
      <alignment horizontal="right" vertical="top" wrapText="1"/>
    </xf>
    <xf numFmtId="188" fontId="15" fillId="0" borderId="28" xfId="0" applyNumberFormat="1" applyFont="1" applyFill="1" applyBorder="1" applyAlignment="1">
      <alignment horizontal="right" vertical="top" wrapText="1"/>
    </xf>
    <xf numFmtId="0" fontId="15" fillId="0" borderId="28" xfId="0" applyFont="1" applyFill="1" applyBorder="1" applyAlignment="1">
      <alignment horizontal="right" vertical="top" wrapText="1"/>
    </xf>
    <xf numFmtId="0" fontId="15" fillId="0" borderId="28" xfId="0" applyFont="1" applyFill="1" applyBorder="1" applyAlignment="1">
      <alignment horizontal="right" vertical="top"/>
    </xf>
    <xf numFmtId="0" fontId="3" fillId="0" borderId="29" xfId="0" applyFont="1" applyFill="1" applyBorder="1" applyAlignment="1">
      <alignment vertical="top" wrapText="1"/>
    </xf>
    <xf numFmtId="0" fontId="3" fillId="0" borderId="30" xfId="0" applyFont="1" applyFill="1" applyBorder="1" applyAlignment="1">
      <alignment vertical="top" wrapText="1"/>
    </xf>
    <xf numFmtId="3" fontId="15" fillId="0" borderId="31" xfId="0" applyNumberFormat="1" applyFont="1" applyFill="1" applyBorder="1" applyAlignment="1">
      <alignment horizontal="right" vertical="top"/>
    </xf>
    <xf numFmtId="0" fontId="15" fillId="0" borderId="31" xfId="0" applyFont="1" applyFill="1" applyBorder="1" applyAlignment="1">
      <alignment horizontal="right" vertical="top"/>
    </xf>
    <xf numFmtId="0" fontId="3" fillId="0" borderId="31" xfId="0" applyFont="1" applyFill="1" applyBorder="1" applyAlignment="1">
      <alignment horizontal="left" vertical="top" wrapText="1"/>
    </xf>
    <xf numFmtId="183" fontId="15" fillId="0" borderId="28" xfId="36" applyNumberFormat="1" applyFont="1" applyFill="1" applyBorder="1" applyAlignment="1">
      <alignment horizontal="right" vertical="top"/>
    </xf>
    <xf numFmtId="0" fontId="3" fillId="0" borderId="15" xfId="0" applyFont="1" applyFill="1" applyBorder="1" applyAlignment="1">
      <alignment horizontal="left" vertical="top" wrapText="1"/>
    </xf>
    <xf numFmtId="0" fontId="5" fillId="0" borderId="10" xfId="0" applyFont="1" applyFill="1" applyBorder="1" applyAlignment="1">
      <alignment horizontal="left" vertical="top" wrapText="1"/>
    </xf>
    <xf numFmtId="183" fontId="15" fillId="0" borderId="26" xfId="0" applyNumberFormat="1" applyFont="1" applyFill="1" applyBorder="1" applyAlignment="1">
      <alignment vertical="top"/>
    </xf>
    <xf numFmtId="38" fontId="15" fillId="0" borderId="26" xfId="0" applyNumberFormat="1" applyFont="1" applyFill="1" applyBorder="1" applyAlignment="1">
      <alignment horizontal="right" vertical="top"/>
    </xf>
    <xf numFmtId="3" fontId="16" fillId="0" borderId="11" xfId="0" applyNumberFormat="1" applyFont="1" applyFill="1" applyBorder="1" applyAlignment="1">
      <alignment horizontal="right" vertical="top"/>
    </xf>
    <xf numFmtId="10" fontId="16" fillId="0" borderId="11" xfId="0" applyNumberFormat="1" applyFont="1" applyFill="1" applyBorder="1" applyAlignment="1">
      <alignment horizontal="right" vertical="top" wrapText="1"/>
    </xf>
    <xf numFmtId="0" fontId="4" fillId="0" borderId="11" xfId="0" applyFont="1" applyFill="1" applyBorder="1" applyAlignment="1">
      <alignment horizontal="left" vertical="top"/>
    </xf>
    <xf numFmtId="183" fontId="15" fillId="0" borderId="28" xfId="0" applyNumberFormat="1" applyFont="1" applyFill="1" applyBorder="1" applyAlignment="1">
      <alignment vertical="top" wrapText="1"/>
    </xf>
    <xf numFmtId="10" fontId="15" fillId="0" borderId="28" xfId="0" applyNumberFormat="1" applyFont="1" applyFill="1" applyBorder="1" applyAlignment="1">
      <alignment vertical="top" wrapText="1"/>
    </xf>
    <xf numFmtId="183" fontId="15" fillId="0" borderId="26" xfId="0" applyNumberFormat="1" applyFont="1" applyFill="1" applyBorder="1" applyAlignment="1">
      <alignment vertical="top" wrapText="1"/>
    </xf>
    <xf numFmtId="10" fontId="15" fillId="0" borderId="26" xfId="0" applyNumberFormat="1" applyFont="1" applyFill="1" applyBorder="1" applyAlignment="1">
      <alignment vertical="top" wrapText="1"/>
    </xf>
    <xf numFmtId="183" fontId="15" fillId="0" borderId="31" xfId="0" applyNumberFormat="1" applyFont="1" applyFill="1" applyBorder="1" applyAlignment="1">
      <alignment vertical="top" wrapText="1"/>
    </xf>
    <xf numFmtId="10" fontId="15" fillId="0" borderId="31" xfId="0" applyNumberFormat="1" applyFont="1" applyFill="1" applyBorder="1" applyAlignment="1">
      <alignment vertical="top" wrapText="1"/>
    </xf>
    <xf numFmtId="183" fontId="15" fillId="0" borderId="15" xfId="44" applyNumberFormat="1" applyFont="1" applyFill="1" applyBorder="1" applyAlignment="1">
      <alignment horizontal="right" vertical="top"/>
    </xf>
    <xf numFmtId="183" fontId="15" fillId="0" borderId="15" xfId="0" applyNumberFormat="1" applyFont="1" applyFill="1" applyBorder="1" applyAlignment="1">
      <alignment vertical="top" wrapText="1"/>
    </xf>
    <xf numFmtId="10" fontId="15" fillId="0" borderId="15" xfId="0" applyNumberFormat="1" applyFont="1" applyFill="1" applyBorder="1" applyAlignment="1">
      <alignment vertical="top" wrapText="1"/>
    </xf>
    <xf numFmtId="183" fontId="15" fillId="0" borderId="16" xfId="44" applyNumberFormat="1" applyFont="1" applyFill="1" applyBorder="1" applyAlignment="1">
      <alignment horizontal="right" vertical="top"/>
    </xf>
    <xf numFmtId="10" fontId="15" fillId="0" borderId="16" xfId="0" applyNumberFormat="1" applyFont="1" applyFill="1" applyBorder="1" applyAlignment="1">
      <alignment vertical="top" wrapText="1"/>
    </xf>
    <xf numFmtId="49" fontId="5" fillId="0" borderId="33" xfId="0" applyNumberFormat="1" applyFont="1" applyFill="1" applyBorder="1" applyAlignment="1">
      <alignment horizontal="left" vertical="top" wrapText="1"/>
    </xf>
    <xf numFmtId="49" fontId="5" fillId="0" borderId="35" xfId="0" applyNumberFormat="1" applyFont="1" applyFill="1" applyBorder="1" applyAlignment="1">
      <alignment horizontal="left" vertical="top" wrapText="1"/>
    </xf>
    <xf numFmtId="183" fontId="15" fillId="0" borderId="26" xfId="44" applyNumberFormat="1" applyFont="1" applyFill="1" applyBorder="1" applyAlignment="1">
      <alignment horizontal="right" vertical="top"/>
    </xf>
    <xf numFmtId="183" fontId="15" fillId="0" borderId="26" xfId="0" applyNumberFormat="1" applyFont="1" applyFill="1" applyBorder="1" applyAlignment="1">
      <alignment horizontal="right" vertical="top"/>
    </xf>
    <xf numFmtId="0" fontId="17" fillId="0" borderId="26" xfId="0" applyFont="1" applyFill="1" applyBorder="1" applyAlignment="1">
      <alignment horizontal="left" vertical="top" wrapText="1"/>
    </xf>
    <xf numFmtId="183" fontId="15" fillId="0" borderId="31" xfId="44" applyNumberFormat="1" applyFont="1" applyFill="1" applyBorder="1" applyAlignment="1">
      <alignment horizontal="right" vertical="top"/>
    </xf>
    <xf numFmtId="183" fontId="15" fillId="0" borderId="31" xfId="0" applyNumberFormat="1" applyFont="1" applyFill="1" applyBorder="1" applyAlignment="1">
      <alignment horizontal="right" vertical="top"/>
    </xf>
    <xf numFmtId="183" fontId="15" fillId="0" borderId="26" xfId="0" applyNumberFormat="1" applyFont="1" applyFill="1" applyBorder="1" applyAlignment="1">
      <alignment horizontal="right" vertical="top" wrapText="1"/>
    </xf>
    <xf numFmtId="188" fontId="15" fillId="0" borderId="26" xfId="0" applyNumberFormat="1" applyFont="1" applyFill="1" applyBorder="1" applyAlignment="1">
      <alignment horizontal="right" vertical="top" wrapText="1"/>
    </xf>
    <xf numFmtId="0" fontId="15" fillId="0" borderId="26" xfId="0" applyFont="1" applyFill="1" applyBorder="1" applyAlignment="1">
      <alignment horizontal="right" vertical="top" wrapText="1"/>
    </xf>
    <xf numFmtId="0" fontId="3" fillId="0" borderId="26" xfId="0" applyFont="1" applyFill="1" applyBorder="1" applyAlignment="1">
      <alignment horizontal="left" vertical="top" wrapText="1"/>
    </xf>
    <xf numFmtId="0" fontId="6" fillId="0" borderId="21" xfId="0" applyFont="1" applyFill="1" applyBorder="1" applyAlignment="1">
      <alignment vertical="center" wrapText="1"/>
    </xf>
    <xf numFmtId="0" fontId="5" fillId="0" borderId="35"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10" xfId="0" applyFont="1" applyFill="1" applyBorder="1" applyAlignment="1">
      <alignment horizontal="right" vertical="center"/>
    </xf>
    <xf numFmtId="0" fontId="3" fillId="0" borderId="0" xfId="0" applyFont="1" applyFill="1" applyAlignment="1">
      <alignment horizontal="left" vertical="center"/>
    </xf>
    <xf numFmtId="0" fontId="1" fillId="0" borderId="0" xfId="0" applyFont="1" applyFill="1" applyAlignment="1">
      <alignment horizontal="left" vertical="center"/>
    </xf>
    <xf numFmtId="0" fontId="13" fillId="0" borderId="0" xfId="0" applyFont="1" applyFill="1" applyAlignment="1">
      <alignment horizontal="left" vertical="center"/>
    </xf>
    <xf numFmtId="0" fontId="1" fillId="0" borderId="0" xfId="0" applyFont="1" applyFill="1" applyAlignment="1">
      <alignment vertical="center" wrapText="1"/>
    </xf>
    <xf numFmtId="0" fontId="3" fillId="0" borderId="0" xfId="0" applyFont="1" applyFill="1" applyAlignment="1">
      <alignment vertical="center" wrapText="1"/>
    </xf>
    <xf numFmtId="0" fontId="1" fillId="0" borderId="0" xfId="0" applyFont="1" applyFill="1" applyAlignment="1">
      <alignment vertical="top" wrapText="1"/>
    </xf>
    <xf numFmtId="0" fontId="3" fillId="0" borderId="0" xfId="0" applyFont="1" applyFill="1" applyAlignment="1">
      <alignment vertical="top" wrapText="1"/>
    </xf>
    <xf numFmtId="0" fontId="3" fillId="0" borderId="0" xfId="0" applyFont="1" applyFill="1" applyBorder="1" applyAlignment="1">
      <alignment horizontal="left" vertical="center" wrapText="1"/>
    </xf>
    <xf numFmtId="0" fontId="11"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5" xfId="0" applyFont="1" applyFill="1" applyBorder="1" applyAlignment="1">
      <alignment vertical="center" wrapText="1"/>
    </xf>
    <xf numFmtId="0" fontId="6" fillId="0" borderId="20" xfId="0" applyFont="1" applyFill="1" applyBorder="1" applyAlignment="1">
      <alignment vertical="center" wrapText="1"/>
    </xf>
    <xf numFmtId="0" fontId="6" fillId="0" borderId="32" xfId="0" applyFont="1" applyFill="1" applyBorder="1" applyAlignment="1">
      <alignment vertical="center" wrapText="1"/>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7" fillId="0" borderId="0" xfId="0" applyFont="1" applyFill="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6" fillId="0" borderId="16" xfId="0" applyFont="1" applyFill="1" applyBorder="1" applyAlignment="1">
      <alignment vertical="center" wrapText="1"/>
    </xf>
    <xf numFmtId="0" fontId="5" fillId="0" borderId="16" xfId="0" applyFont="1" applyFill="1" applyBorder="1" applyAlignment="1">
      <alignment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4" xfId="34"/>
    <cellStyle name="一般 5" xfId="35"/>
    <cellStyle name="Comma" xfId="36"/>
    <cellStyle name="千分位 2"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9"/>
  <sheetViews>
    <sheetView tabSelected="1" zoomScale="86" zoomScaleNormal="86" zoomScaleSheetLayoutView="78" zoomScalePageLayoutView="0" workbookViewId="0" topLeftCell="A1">
      <selection activeCell="F23" sqref="F23"/>
    </sheetView>
  </sheetViews>
  <sheetFormatPr defaultColWidth="9.00390625" defaultRowHeight="16.5"/>
  <cols>
    <col min="1" max="1" width="4.125" style="1" customWidth="1"/>
    <col min="2" max="2" width="17.50390625" style="1" customWidth="1"/>
    <col min="3" max="3" width="13.625" style="1" customWidth="1"/>
    <col min="4" max="7" width="12.25390625" style="1" customWidth="1"/>
    <col min="8" max="8" width="13.25390625" style="1" customWidth="1"/>
    <col min="9" max="9" width="10.125" style="1" customWidth="1"/>
    <col min="10" max="10" width="20.375" style="1" customWidth="1"/>
    <col min="11" max="16384" width="9.00390625" style="1" customWidth="1"/>
  </cols>
  <sheetData>
    <row r="1" spans="1:10" ht="30.75" customHeight="1">
      <c r="A1" s="293" t="s">
        <v>26</v>
      </c>
      <c r="B1" s="294"/>
      <c r="C1" s="294"/>
      <c r="D1" s="294"/>
      <c r="E1" s="294"/>
      <c r="F1" s="294"/>
      <c r="G1" s="294"/>
      <c r="H1" s="294"/>
      <c r="I1" s="294"/>
      <c r="J1" s="294"/>
    </row>
    <row r="2" spans="1:10" ht="26.25" customHeight="1">
      <c r="A2" s="292" t="s">
        <v>25</v>
      </c>
      <c r="B2" s="284"/>
      <c r="C2" s="284"/>
      <c r="D2" s="284"/>
      <c r="E2" s="284"/>
      <c r="F2" s="284"/>
      <c r="G2" s="284"/>
      <c r="H2" s="284"/>
      <c r="I2" s="284"/>
      <c r="J2" s="284"/>
    </row>
    <row r="3" spans="1:10" ht="24" customHeight="1">
      <c r="A3" s="283" t="s">
        <v>270</v>
      </c>
      <c r="B3" s="284"/>
      <c r="C3" s="284"/>
      <c r="D3" s="284"/>
      <c r="E3" s="284"/>
      <c r="F3" s="284"/>
      <c r="G3" s="284"/>
      <c r="H3" s="284"/>
      <c r="I3" s="284"/>
      <c r="J3" s="284"/>
    </row>
    <row r="4" spans="1:10" ht="36" customHeight="1">
      <c r="A4" s="278" t="s">
        <v>374</v>
      </c>
      <c r="B4" s="279"/>
      <c r="C4" s="279"/>
      <c r="D4" s="279"/>
      <c r="E4" s="279"/>
      <c r="F4" s="279"/>
      <c r="G4" s="279"/>
      <c r="H4" s="279"/>
      <c r="I4" s="279"/>
      <c r="J4" s="279"/>
    </row>
    <row r="5" ht="36" customHeight="1">
      <c r="A5" s="2" t="s">
        <v>375</v>
      </c>
    </row>
    <row r="6" ht="36" customHeight="1">
      <c r="A6" s="2" t="s">
        <v>0</v>
      </c>
    </row>
    <row r="7" spans="1:10" ht="55.5" customHeight="1">
      <c r="A7" s="278" t="s">
        <v>376</v>
      </c>
      <c r="B7" s="285"/>
      <c r="C7" s="285"/>
      <c r="D7" s="285"/>
      <c r="E7" s="285"/>
      <c r="F7" s="285"/>
      <c r="G7" s="285"/>
      <c r="H7" s="285"/>
      <c r="I7" s="285"/>
      <c r="J7" s="285"/>
    </row>
    <row r="8" spans="1:10" ht="35.25" customHeight="1">
      <c r="A8" s="278" t="s">
        <v>377</v>
      </c>
      <c r="B8" s="285"/>
      <c r="C8" s="285"/>
      <c r="D8" s="285"/>
      <c r="E8" s="285"/>
      <c r="F8" s="285"/>
      <c r="G8" s="285"/>
      <c r="H8" s="285"/>
      <c r="I8" s="285"/>
      <c r="J8" s="285"/>
    </row>
    <row r="9" spans="1:10" ht="27" customHeight="1">
      <c r="A9" s="278" t="s">
        <v>378</v>
      </c>
      <c r="B9" s="279"/>
      <c r="C9" s="279"/>
      <c r="D9" s="279"/>
      <c r="E9" s="279"/>
      <c r="F9" s="279"/>
      <c r="G9" s="279"/>
      <c r="H9" s="279"/>
      <c r="I9" s="279"/>
      <c r="J9" s="279"/>
    </row>
    <row r="10" ht="35.25" customHeight="1">
      <c r="A10" s="2" t="s">
        <v>1</v>
      </c>
    </row>
    <row r="11" spans="1:10" ht="35.25" customHeight="1">
      <c r="A11" s="278" t="s">
        <v>379</v>
      </c>
      <c r="B11" s="285"/>
      <c r="C11" s="285"/>
      <c r="D11" s="285"/>
      <c r="E11" s="285"/>
      <c r="F11" s="285"/>
      <c r="G11" s="285"/>
      <c r="H11" s="285"/>
      <c r="I11" s="285"/>
      <c r="J11" s="285"/>
    </row>
    <row r="12" spans="1:10" ht="35.25" customHeight="1">
      <c r="A12" s="278" t="s">
        <v>380</v>
      </c>
      <c r="B12" s="279"/>
      <c r="C12" s="279"/>
      <c r="D12" s="279"/>
      <c r="E12" s="279"/>
      <c r="F12" s="279"/>
      <c r="G12" s="279"/>
      <c r="H12" s="279"/>
      <c r="I12" s="279"/>
      <c r="J12" s="279"/>
    </row>
    <row r="13" spans="1:10" ht="41.25" customHeight="1">
      <c r="A13" s="4" t="s">
        <v>2</v>
      </c>
      <c r="B13" s="5"/>
      <c r="C13" s="6"/>
      <c r="D13" s="7"/>
      <c r="E13" s="7"/>
      <c r="F13" s="7"/>
      <c r="G13" s="7"/>
      <c r="H13" s="274" t="s">
        <v>3</v>
      </c>
      <c r="I13" s="274"/>
      <c r="J13" s="274"/>
    </row>
    <row r="14" spans="1:10" ht="53.25" customHeight="1">
      <c r="A14" s="295" t="s">
        <v>4</v>
      </c>
      <c r="B14" s="296"/>
      <c r="C14" s="8" t="s">
        <v>11</v>
      </c>
      <c r="D14" s="8" t="s">
        <v>27</v>
      </c>
      <c r="E14" s="8" t="s">
        <v>28</v>
      </c>
      <c r="F14" s="8" t="s">
        <v>29</v>
      </c>
      <c r="G14" s="8" t="s">
        <v>30</v>
      </c>
      <c r="H14" s="8" t="s">
        <v>31</v>
      </c>
      <c r="I14" s="8" t="s">
        <v>32</v>
      </c>
      <c r="J14" s="8" t="s">
        <v>12</v>
      </c>
    </row>
    <row r="15" spans="1:10" ht="34.5" customHeight="1">
      <c r="A15" s="297" t="s">
        <v>5</v>
      </c>
      <c r="B15" s="298"/>
      <c r="C15" s="43"/>
      <c r="D15" s="43"/>
      <c r="E15" s="43"/>
      <c r="F15" s="43"/>
      <c r="G15" s="43"/>
      <c r="H15" s="43"/>
      <c r="I15" s="43"/>
      <c r="J15" s="43"/>
    </row>
    <row r="16" spans="1:10" s="61" customFormat="1" ht="135.75" customHeight="1">
      <c r="A16" s="55" t="s">
        <v>86</v>
      </c>
      <c r="B16" s="56" t="s">
        <v>87</v>
      </c>
      <c r="C16" s="57">
        <v>3526000</v>
      </c>
      <c r="D16" s="57">
        <v>20997</v>
      </c>
      <c r="E16" s="57">
        <v>1035514</v>
      </c>
      <c r="F16" s="57"/>
      <c r="G16" s="57"/>
      <c r="H16" s="58">
        <f>SUM(D16:G16)</f>
        <v>1056511</v>
      </c>
      <c r="I16" s="59">
        <f>H16/C16</f>
        <v>0.2996344299489507</v>
      </c>
      <c r="J16" s="60" t="s">
        <v>353</v>
      </c>
    </row>
    <row r="17" spans="1:10" s="61" customFormat="1" ht="57" customHeight="1">
      <c r="A17" s="55" t="s">
        <v>36</v>
      </c>
      <c r="B17" s="56" t="s">
        <v>88</v>
      </c>
      <c r="C17" s="57">
        <v>1610000</v>
      </c>
      <c r="D17" s="57">
        <v>0</v>
      </c>
      <c r="E17" s="57">
        <v>704604</v>
      </c>
      <c r="F17" s="57"/>
      <c r="G17" s="57"/>
      <c r="H17" s="58">
        <f aca="true" t="shared" si="0" ref="H17:H22">SUM(D17:G17)</f>
        <v>704604</v>
      </c>
      <c r="I17" s="59">
        <f aca="true" t="shared" si="1" ref="I17:I23">H17/C17</f>
        <v>0.4376422360248447</v>
      </c>
      <c r="J17" s="60" t="s">
        <v>271</v>
      </c>
    </row>
    <row r="18" spans="1:10" s="61" customFormat="1" ht="334.5" customHeight="1">
      <c r="A18" s="62" t="s">
        <v>37</v>
      </c>
      <c r="B18" s="63" t="s">
        <v>89</v>
      </c>
      <c r="C18" s="64">
        <v>21750000</v>
      </c>
      <c r="D18" s="64">
        <v>2412645</v>
      </c>
      <c r="E18" s="64">
        <v>1691495</v>
      </c>
      <c r="F18" s="64"/>
      <c r="G18" s="64"/>
      <c r="H18" s="65">
        <f t="shared" si="0"/>
        <v>4104140</v>
      </c>
      <c r="I18" s="66">
        <f t="shared" si="1"/>
        <v>0.18869609195402298</v>
      </c>
      <c r="J18" s="67" t="s">
        <v>354</v>
      </c>
    </row>
    <row r="19" spans="1:10" s="61" customFormat="1" ht="150.75" customHeight="1">
      <c r="A19" s="68" t="s">
        <v>38</v>
      </c>
      <c r="B19" s="69" t="s">
        <v>90</v>
      </c>
      <c r="C19" s="70">
        <v>60740000</v>
      </c>
      <c r="D19" s="70">
        <v>4915578</v>
      </c>
      <c r="E19" s="70">
        <v>19449127</v>
      </c>
      <c r="F19" s="70"/>
      <c r="G19" s="70"/>
      <c r="H19" s="71">
        <f t="shared" si="0"/>
        <v>24364705</v>
      </c>
      <c r="I19" s="72">
        <f t="shared" si="1"/>
        <v>0.4011311326967402</v>
      </c>
      <c r="J19" s="73" t="s">
        <v>355</v>
      </c>
    </row>
    <row r="20" spans="1:10" s="61" customFormat="1" ht="409.5" customHeight="1">
      <c r="A20" s="55" t="s">
        <v>39</v>
      </c>
      <c r="B20" s="56" t="s">
        <v>91</v>
      </c>
      <c r="C20" s="57">
        <v>24750000</v>
      </c>
      <c r="D20" s="57">
        <v>0</v>
      </c>
      <c r="E20" s="57">
        <v>580660</v>
      </c>
      <c r="F20" s="57"/>
      <c r="G20" s="57"/>
      <c r="H20" s="58">
        <f t="shared" si="0"/>
        <v>580660</v>
      </c>
      <c r="I20" s="59">
        <f t="shared" si="1"/>
        <v>0.0234610101010101</v>
      </c>
      <c r="J20" s="60" t="s">
        <v>272</v>
      </c>
    </row>
    <row r="21" spans="1:10" s="61" customFormat="1" ht="94.5" customHeight="1">
      <c r="A21" s="55" t="s">
        <v>40</v>
      </c>
      <c r="B21" s="56" t="s">
        <v>92</v>
      </c>
      <c r="C21" s="57">
        <v>50838000</v>
      </c>
      <c r="D21" s="57">
        <v>32900</v>
      </c>
      <c r="E21" s="57">
        <v>14198111</v>
      </c>
      <c r="F21" s="57"/>
      <c r="G21" s="57"/>
      <c r="H21" s="58">
        <f t="shared" si="0"/>
        <v>14231011</v>
      </c>
      <c r="I21" s="59">
        <f t="shared" si="1"/>
        <v>0.2799286163893151</v>
      </c>
      <c r="J21" s="60" t="s">
        <v>273</v>
      </c>
    </row>
    <row r="22" spans="1:10" s="61" customFormat="1" ht="60" customHeight="1">
      <c r="A22" s="55" t="s">
        <v>41</v>
      </c>
      <c r="B22" s="56" t="s">
        <v>93</v>
      </c>
      <c r="C22" s="57">
        <v>50000</v>
      </c>
      <c r="D22" s="57">
        <v>0</v>
      </c>
      <c r="E22" s="57">
        <v>0</v>
      </c>
      <c r="F22" s="57"/>
      <c r="G22" s="57"/>
      <c r="H22" s="58">
        <f t="shared" si="0"/>
        <v>0</v>
      </c>
      <c r="I22" s="59">
        <f t="shared" si="1"/>
        <v>0</v>
      </c>
      <c r="J22" s="60" t="s">
        <v>274</v>
      </c>
    </row>
    <row r="23" spans="1:10" s="61" customFormat="1" ht="116.25" customHeight="1">
      <c r="A23" s="55" t="s">
        <v>95</v>
      </c>
      <c r="B23" s="74" t="s">
        <v>94</v>
      </c>
      <c r="C23" s="75">
        <v>5435000</v>
      </c>
      <c r="D23" s="75">
        <v>747695</v>
      </c>
      <c r="E23" s="75">
        <v>356655</v>
      </c>
      <c r="F23" s="75"/>
      <c r="G23" s="75"/>
      <c r="H23" s="76">
        <f>SUM(D23:G23)</f>
        <v>1104350</v>
      </c>
      <c r="I23" s="59">
        <f t="shared" si="1"/>
        <v>0.20319227230910764</v>
      </c>
      <c r="J23" s="77" t="s">
        <v>275</v>
      </c>
    </row>
    <row r="24" spans="1:10" ht="21.75" customHeight="1">
      <c r="A24" s="272" t="s">
        <v>16</v>
      </c>
      <c r="B24" s="273"/>
      <c r="C24" s="36">
        <f>SUM(C16:C23)</f>
        <v>168699000</v>
      </c>
      <c r="D24" s="36">
        <f>SUM(D16:D23)</f>
        <v>8129815</v>
      </c>
      <c r="E24" s="36">
        <f>SUM(E16:E23)</f>
        <v>38016166</v>
      </c>
      <c r="F24" s="36"/>
      <c r="G24" s="36"/>
      <c r="H24" s="45">
        <f>SUM(H16:H23)</f>
        <v>46145981</v>
      </c>
      <c r="I24" s="19">
        <f>H24/C24</f>
        <v>0.2735403351531426</v>
      </c>
      <c r="J24" s="47"/>
    </row>
    <row r="25" spans="1:10" ht="16.5" customHeight="1">
      <c r="A25" s="270" t="s">
        <v>17</v>
      </c>
      <c r="B25" s="289"/>
      <c r="C25" s="20"/>
      <c r="D25" s="20"/>
      <c r="E25" s="33"/>
      <c r="F25" s="21"/>
      <c r="G25" s="42"/>
      <c r="H25" s="44"/>
      <c r="I25" s="20"/>
      <c r="J25" s="48"/>
    </row>
    <row r="26" spans="1:10" s="86" customFormat="1" ht="57.75" customHeight="1">
      <c r="A26" s="55" t="s">
        <v>110</v>
      </c>
      <c r="B26" s="74" t="s">
        <v>96</v>
      </c>
      <c r="C26" s="78">
        <v>950000</v>
      </c>
      <c r="D26" s="79">
        <v>0</v>
      </c>
      <c r="E26" s="80">
        <v>903500</v>
      </c>
      <c r="F26" s="81"/>
      <c r="G26" s="82"/>
      <c r="H26" s="83">
        <f>SUM(D26:G26)</f>
        <v>903500</v>
      </c>
      <c r="I26" s="84">
        <f>H26/C26</f>
        <v>0.9510526315789474</v>
      </c>
      <c r="J26" s="85"/>
    </row>
    <row r="27" spans="1:10" s="86" customFormat="1" ht="76.5" customHeight="1">
      <c r="A27" s="62" t="s">
        <v>111</v>
      </c>
      <c r="B27" s="87" t="s">
        <v>97</v>
      </c>
      <c r="C27" s="88">
        <v>900000</v>
      </c>
      <c r="D27" s="89">
        <v>0</v>
      </c>
      <c r="E27" s="90">
        <v>0</v>
      </c>
      <c r="F27" s="91"/>
      <c r="G27" s="92"/>
      <c r="H27" s="93">
        <f aca="true" t="shared" si="2" ref="H27:H37">SUM(D27:G27)</f>
        <v>0</v>
      </c>
      <c r="I27" s="94">
        <f aca="true" t="shared" si="3" ref="I27:I38">H27/C27</f>
        <v>0</v>
      </c>
      <c r="J27" s="95" t="s">
        <v>276</v>
      </c>
    </row>
    <row r="28" spans="1:10" s="86" customFormat="1" ht="60" customHeight="1">
      <c r="A28" s="68" t="s">
        <v>37</v>
      </c>
      <c r="B28" s="96" t="s">
        <v>98</v>
      </c>
      <c r="C28" s="97">
        <v>5300000</v>
      </c>
      <c r="D28" s="98">
        <v>0</v>
      </c>
      <c r="E28" s="99">
        <v>313224</v>
      </c>
      <c r="F28" s="100"/>
      <c r="G28" s="101"/>
      <c r="H28" s="102">
        <f t="shared" si="2"/>
        <v>313224</v>
      </c>
      <c r="I28" s="103">
        <f t="shared" si="3"/>
        <v>0.0590988679245283</v>
      </c>
      <c r="J28" s="104" t="s">
        <v>277</v>
      </c>
    </row>
    <row r="29" spans="1:10" s="86" customFormat="1" ht="60.75" customHeight="1">
      <c r="A29" s="55" t="s">
        <v>38</v>
      </c>
      <c r="B29" s="74" t="s">
        <v>99</v>
      </c>
      <c r="C29" s="78">
        <v>5042000</v>
      </c>
      <c r="D29" s="105">
        <v>132336</v>
      </c>
      <c r="E29" s="80">
        <v>577254</v>
      </c>
      <c r="F29" s="81"/>
      <c r="G29" s="82"/>
      <c r="H29" s="83">
        <f t="shared" si="2"/>
        <v>709590</v>
      </c>
      <c r="I29" s="84">
        <f t="shared" si="3"/>
        <v>0.14073581911939706</v>
      </c>
      <c r="J29" s="85" t="s">
        <v>277</v>
      </c>
    </row>
    <row r="30" spans="1:10" s="86" customFormat="1" ht="74.25" customHeight="1">
      <c r="A30" s="55" t="s">
        <v>39</v>
      </c>
      <c r="B30" s="74" t="s">
        <v>100</v>
      </c>
      <c r="C30" s="78">
        <v>950000</v>
      </c>
      <c r="D30" s="105">
        <v>0</v>
      </c>
      <c r="E30" s="80">
        <v>0</v>
      </c>
      <c r="F30" s="81"/>
      <c r="G30" s="82"/>
      <c r="H30" s="83">
        <f t="shared" si="2"/>
        <v>0</v>
      </c>
      <c r="I30" s="84">
        <f t="shared" si="3"/>
        <v>0</v>
      </c>
      <c r="J30" s="85" t="s">
        <v>101</v>
      </c>
    </row>
    <row r="31" spans="1:10" s="86" customFormat="1" ht="80.25" customHeight="1">
      <c r="A31" s="55" t="s">
        <v>40</v>
      </c>
      <c r="B31" s="74" t="s">
        <v>102</v>
      </c>
      <c r="C31" s="78">
        <v>3200000</v>
      </c>
      <c r="D31" s="105">
        <v>95150</v>
      </c>
      <c r="E31" s="80">
        <v>426727</v>
      </c>
      <c r="F31" s="81"/>
      <c r="G31" s="82"/>
      <c r="H31" s="83">
        <f t="shared" si="2"/>
        <v>521877</v>
      </c>
      <c r="I31" s="84">
        <f t="shared" si="3"/>
        <v>0.1630865625</v>
      </c>
      <c r="J31" s="85" t="s">
        <v>277</v>
      </c>
    </row>
    <row r="32" spans="1:10" s="86" customFormat="1" ht="107.25" customHeight="1">
      <c r="A32" s="55" t="s">
        <v>41</v>
      </c>
      <c r="B32" s="74" t="s">
        <v>103</v>
      </c>
      <c r="C32" s="78">
        <v>7000000</v>
      </c>
      <c r="D32" s="105">
        <v>0</v>
      </c>
      <c r="E32" s="80">
        <v>90000</v>
      </c>
      <c r="F32" s="81"/>
      <c r="G32" s="82"/>
      <c r="H32" s="83">
        <f t="shared" si="2"/>
        <v>90000</v>
      </c>
      <c r="I32" s="84">
        <f t="shared" si="3"/>
        <v>0.012857142857142857</v>
      </c>
      <c r="J32" s="85" t="s">
        <v>104</v>
      </c>
    </row>
    <row r="33" spans="1:10" s="86" customFormat="1" ht="67.5" customHeight="1">
      <c r="A33" s="55" t="s">
        <v>43</v>
      </c>
      <c r="B33" s="74" t="s">
        <v>296</v>
      </c>
      <c r="C33" s="78">
        <v>1550000</v>
      </c>
      <c r="D33" s="105">
        <v>60000</v>
      </c>
      <c r="E33" s="80">
        <v>1486060</v>
      </c>
      <c r="F33" s="81"/>
      <c r="G33" s="82"/>
      <c r="H33" s="83">
        <f t="shared" si="2"/>
        <v>1546060</v>
      </c>
      <c r="I33" s="84">
        <f t="shared" si="3"/>
        <v>0.9974580645161291</v>
      </c>
      <c r="J33" s="85"/>
    </row>
    <row r="34" spans="1:10" s="86" customFormat="1" ht="99.75" customHeight="1">
      <c r="A34" s="55" t="s">
        <v>42</v>
      </c>
      <c r="B34" s="74" t="s">
        <v>105</v>
      </c>
      <c r="C34" s="78">
        <f>250000+200000+330000+190000+50000</f>
        <v>1020000</v>
      </c>
      <c r="D34" s="105">
        <v>34549</v>
      </c>
      <c r="E34" s="106">
        <v>282293</v>
      </c>
      <c r="F34" s="81"/>
      <c r="G34" s="82"/>
      <c r="H34" s="83">
        <f t="shared" si="2"/>
        <v>316842</v>
      </c>
      <c r="I34" s="84">
        <f t="shared" si="3"/>
        <v>0.3106294117647059</v>
      </c>
      <c r="J34" s="85" t="s">
        <v>278</v>
      </c>
    </row>
    <row r="35" spans="1:10" s="86" customFormat="1" ht="59.25" customHeight="1">
      <c r="A35" s="55" t="s">
        <v>44</v>
      </c>
      <c r="B35" s="74" t="s">
        <v>106</v>
      </c>
      <c r="C35" s="78">
        <v>80000</v>
      </c>
      <c r="D35" s="105">
        <v>0</v>
      </c>
      <c r="E35" s="106">
        <v>61978</v>
      </c>
      <c r="F35" s="81"/>
      <c r="G35" s="82"/>
      <c r="H35" s="83">
        <f t="shared" si="2"/>
        <v>61978</v>
      </c>
      <c r="I35" s="84">
        <f t="shared" si="3"/>
        <v>0.774725</v>
      </c>
      <c r="J35" s="85"/>
    </row>
    <row r="36" spans="1:10" s="86" customFormat="1" ht="76.5" customHeight="1">
      <c r="A36" s="55" t="s">
        <v>45</v>
      </c>
      <c r="B36" s="74" t="s">
        <v>108</v>
      </c>
      <c r="C36" s="78">
        <v>30000</v>
      </c>
      <c r="D36" s="105">
        <v>0</v>
      </c>
      <c r="E36" s="106">
        <v>0</v>
      </c>
      <c r="F36" s="81"/>
      <c r="G36" s="82"/>
      <c r="H36" s="83">
        <f t="shared" si="2"/>
        <v>0</v>
      </c>
      <c r="I36" s="84">
        <f t="shared" si="3"/>
        <v>0</v>
      </c>
      <c r="J36" s="85" t="s">
        <v>107</v>
      </c>
    </row>
    <row r="37" spans="1:10" s="86" customFormat="1" ht="76.5" customHeight="1">
      <c r="A37" s="55" t="s">
        <v>46</v>
      </c>
      <c r="B37" s="74" t="s">
        <v>268</v>
      </c>
      <c r="C37" s="78">
        <v>1162664</v>
      </c>
      <c r="D37" s="105">
        <v>0</v>
      </c>
      <c r="E37" s="106">
        <v>0</v>
      </c>
      <c r="F37" s="81"/>
      <c r="G37" s="82"/>
      <c r="H37" s="83">
        <f t="shared" si="2"/>
        <v>0</v>
      </c>
      <c r="I37" s="84">
        <f t="shared" si="3"/>
        <v>0</v>
      </c>
      <c r="J37" s="85" t="s">
        <v>109</v>
      </c>
    </row>
    <row r="38" spans="1:10" ht="23.25" customHeight="1">
      <c r="A38" s="272" t="s">
        <v>15</v>
      </c>
      <c r="B38" s="273"/>
      <c r="C38" s="23">
        <f>SUM(C26:C37)</f>
        <v>27184664</v>
      </c>
      <c r="D38" s="23">
        <f>SUM(D26:D37)</f>
        <v>322035</v>
      </c>
      <c r="E38" s="23">
        <f>SUM(E26:E37)</f>
        <v>4141036</v>
      </c>
      <c r="F38" s="23"/>
      <c r="G38" s="23"/>
      <c r="H38" s="23">
        <f>SUM(H26:H37)</f>
        <v>4463071</v>
      </c>
      <c r="I38" s="49">
        <f t="shared" si="3"/>
        <v>0.16417605897207338</v>
      </c>
      <c r="J38" s="50"/>
    </row>
    <row r="39" spans="1:10" ht="23.25" customHeight="1">
      <c r="A39" s="290" t="s">
        <v>18</v>
      </c>
      <c r="B39" s="291"/>
      <c r="C39" s="24"/>
      <c r="D39" s="28"/>
      <c r="E39" s="29"/>
      <c r="F39" s="30"/>
      <c r="G39" s="31"/>
      <c r="H39" s="32"/>
      <c r="I39" s="10"/>
      <c r="J39" s="51"/>
    </row>
    <row r="40" spans="1:10" ht="63.75" customHeight="1">
      <c r="A40" s="55" t="s">
        <v>112</v>
      </c>
      <c r="B40" s="107" t="s">
        <v>113</v>
      </c>
      <c r="C40" s="108">
        <v>3817000</v>
      </c>
      <c r="D40" s="109">
        <v>433547</v>
      </c>
      <c r="E40" s="110">
        <v>714003</v>
      </c>
      <c r="F40" s="78"/>
      <c r="G40" s="111"/>
      <c r="H40" s="112">
        <f aca="true" t="shared" si="4" ref="H40:H62">SUM(D40:G40)</f>
        <v>1147550</v>
      </c>
      <c r="I40" s="113">
        <f aca="true" t="shared" si="5" ref="I40:I62">H40/C40</f>
        <v>0.3006418653392717</v>
      </c>
      <c r="J40" s="114" t="s">
        <v>279</v>
      </c>
    </row>
    <row r="41" spans="1:10" ht="58.5" customHeight="1">
      <c r="A41" s="55" t="s">
        <v>36</v>
      </c>
      <c r="B41" s="107" t="s">
        <v>114</v>
      </c>
      <c r="C41" s="108">
        <v>193000</v>
      </c>
      <c r="D41" s="109">
        <v>37122</v>
      </c>
      <c r="E41" s="110">
        <v>64515</v>
      </c>
      <c r="F41" s="78"/>
      <c r="G41" s="111"/>
      <c r="H41" s="112">
        <f t="shared" si="4"/>
        <v>101637</v>
      </c>
      <c r="I41" s="113">
        <f t="shared" si="5"/>
        <v>0.5266165803108809</v>
      </c>
      <c r="J41" s="114" t="s">
        <v>279</v>
      </c>
    </row>
    <row r="42" spans="1:10" ht="32.25" customHeight="1">
      <c r="A42" s="55" t="s">
        <v>37</v>
      </c>
      <c r="B42" s="107" t="s">
        <v>115</v>
      </c>
      <c r="C42" s="108">
        <v>9240000</v>
      </c>
      <c r="D42" s="115">
        <v>1302000</v>
      </c>
      <c r="E42" s="109">
        <v>2310000</v>
      </c>
      <c r="F42" s="78"/>
      <c r="G42" s="111"/>
      <c r="H42" s="112">
        <f t="shared" si="4"/>
        <v>3612000</v>
      </c>
      <c r="I42" s="113">
        <f t="shared" si="5"/>
        <v>0.39090909090909093</v>
      </c>
      <c r="J42" s="116" t="s">
        <v>280</v>
      </c>
    </row>
    <row r="43" spans="1:10" ht="62.25" customHeight="1">
      <c r="A43" s="62" t="s">
        <v>38</v>
      </c>
      <c r="B43" s="117" t="s">
        <v>116</v>
      </c>
      <c r="C43" s="118">
        <v>3500000</v>
      </c>
      <c r="D43" s="119">
        <v>0</v>
      </c>
      <c r="E43" s="120">
        <v>0</v>
      </c>
      <c r="F43" s="89"/>
      <c r="G43" s="121"/>
      <c r="H43" s="122">
        <f t="shared" si="4"/>
        <v>0</v>
      </c>
      <c r="I43" s="123">
        <f t="shared" si="5"/>
        <v>0</v>
      </c>
      <c r="J43" s="67" t="s">
        <v>281</v>
      </c>
    </row>
    <row r="44" spans="1:10" ht="41.25" customHeight="1">
      <c r="A44" s="68" t="s">
        <v>39</v>
      </c>
      <c r="B44" s="124" t="s">
        <v>256</v>
      </c>
      <c r="C44" s="125">
        <v>30000</v>
      </c>
      <c r="D44" s="126">
        <v>5500</v>
      </c>
      <c r="E44" s="127">
        <v>6750</v>
      </c>
      <c r="F44" s="97"/>
      <c r="G44" s="128"/>
      <c r="H44" s="129">
        <f t="shared" si="4"/>
        <v>12250</v>
      </c>
      <c r="I44" s="130">
        <f t="shared" si="5"/>
        <v>0.4083333333333333</v>
      </c>
      <c r="J44" s="73" t="s">
        <v>282</v>
      </c>
    </row>
    <row r="45" spans="1:10" ht="60" customHeight="1">
      <c r="A45" s="55" t="s">
        <v>40</v>
      </c>
      <c r="B45" s="107" t="s">
        <v>118</v>
      </c>
      <c r="C45" s="108">
        <v>650000</v>
      </c>
      <c r="D45" s="109">
        <v>0</v>
      </c>
      <c r="E45" s="110">
        <v>0</v>
      </c>
      <c r="F45" s="79"/>
      <c r="G45" s="131"/>
      <c r="H45" s="112">
        <f t="shared" si="4"/>
        <v>0</v>
      </c>
      <c r="I45" s="113">
        <f t="shared" si="5"/>
        <v>0</v>
      </c>
      <c r="J45" s="60" t="s">
        <v>283</v>
      </c>
    </row>
    <row r="46" spans="1:10" ht="38.25" customHeight="1">
      <c r="A46" s="55" t="s">
        <v>41</v>
      </c>
      <c r="B46" s="107" t="s">
        <v>119</v>
      </c>
      <c r="C46" s="108">
        <v>2500000</v>
      </c>
      <c r="D46" s="109">
        <v>0</v>
      </c>
      <c r="E46" s="110">
        <v>0</v>
      </c>
      <c r="F46" s="132"/>
      <c r="G46" s="131"/>
      <c r="H46" s="112">
        <f t="shared" si="4"/>
        <v>0</v>
      </c>
      <c r="I46" s="113">
        <f t="shared" si="5"/>
        <v>0</v>
      </c>
      <c r="J46" s="133" t="s">
        <v>284</v>
      </c>
    </row>
    <row r="47" spans="1:10" ht="39" customHeight="1">
      <c r="A47" s="55" t="s">
        <v>43</v>
      </c>
      <c r="B47" s="107" t="s">
        <v>120</v>
      </c>
      <c r="C47" s="108">
        <v>8598000</v>
      </c>
      <c r="D47" s="109">
        <v>0</v>
      </c>
      <c r="E47" s="110">
        <v>0</v>
      </c>
      <c r="F47" s="132"/>
      <c r="G47" s="131"/>
      <c r="H47" s="112">
        <f t="shared" si="4"/>
        <v>0</v>
      </c>
      <c r="I47" s="113">
        <f t="shared" si="5"/>
        <v>0</v>
      </c>
      <c r="J47" s="134" t="s">
        <v>285</v>
      </c>
    </row>
    <row r="48" spans="1:10" ht="92.25" customHeight="1">
      <c r="A48" s="55" t="s">
        <v>42</v>
      </c>
      <c r="B48" s="135" t="s">
        <v>121</v>
      </c>
      <c r="C48" s="108">
        <v>1300000</v>
      </c>
      <c r="D48" s="109">
        <v>0</v>
      </c>
      <c r="E48" s="136">
        <v>399066</v>
      </c>
      <c r="F48" s="78"/>
      <c r="G48" s="131"/>
      <c r="H48" s="112">
        <f t="shared" si="4"/>
        <v>399066</v>
      </c>
      <c r="I48" s="113">
        <f t="shared" si="5"/>
        <v>0.30697384615384615</v>
      </c>
      <c r="J48" s="60" t="s">
        <v>286</v>
      </c>
    </row>
    <row r="49" spans="1:10" ht="54.75" customHeight="1">
      <c r="A49" s="55" t="s">
        <v>44</v>
      </c>
      <c r="B49" s="135" t="s">
        <v>257</v>
      </c>
      <c r="C49" s="108">
        <v>6500000</v>
      </c>
      <c r="D49" s="109">
        <v>1792800</v>
      </c>
      <c r="E49" s="136">
        <v>2097900</v>
      </c>
      <c r="F49" s="78"/>
      <c r="G49" s="111"/>
      <c r="H49" s="112">
        <f t="shared" si="4"/>
        <v>3890700</v>
      </c>
      <c r="I49" s="113">
        <f t="shared" si="5"/>
        <v>0.5985692307692307</v>
      </c>
      <c r="J49" s="60" t="s">
        <v>321</v>
      </c>
    </row>
    <row r="50" spans="1:10" ht="43.5" customHeight="1">
      <c r="A50" s="55" t="s">
        <v>45</v>
      </c>
      <c r="B50" s="107" t="s">
        <v>258</v>
      </c>
      <c r="C50" s="108">
        <v>156758000</v>
      </c>
      <c r="D50" s="109">
        <v>22064312</v>
      </c>
      <c r="E50" s="110">
        <v>37672578</v>
      </c>
      <c r="F50" s="78"/>
      <c r="G50" s="111"/>
      <c r="H50" s="112">
        <f t="shared" si="4"/>
        <v>59736890</v>
      </c>
      <c r="I50" s="113">
        <f t="shared" si="5"/>
        <v>0.38107713800890547</v>
      </c>
      <c r="J50" s="60" t="s">
        <v>117</v>
      </c>
    </row>
    <row r="51" spans="1:10" ht="45" customHeight="1">
      <c r="A51" s="55" t="s">
        <v>46</v>
      </c>
      <c r="B51" s="135" t="s">
        <v>259</v>
      </c>
      <c r="C51" s="108">
        <v>8000000</v>
      </c>
      <c r="D51" s="109">
        <v>0</v>
      </c>
      <c r="E51" s="110">
        <v>327700</v>
      </c>
      <c r="F51" s="78"/>
      <c r="G51" s="131"/>
      <c r="H51" s="112">
        <f t="shared" si="4"/>
        <v>327700</v>
      </c>
      <c r="I51" s="113">
        <f t="shared" si="5"/>
        <v>0.0409625</v>
      </c>
      <c r="J51" s="60" t="s">
        <v>287</v>
      </c>
    </row>
    <row r="52" spans="1:10" ht="37.5" customHeight="1">
      <c r="A52" s="55" t="s">
        <v>47</v>
      </c>
      <c r="B52" s="135" t="s">
        <v>260</v>
      </c>
      <c r="C52" s="108">
        <v>710000</v>
      </c>
      <c r="D52" s="109">
        <v>0</v>
      </c>
      <c r="E52" s="110">
        <v>0</v>
      </c>
      <c r="F52" s="79"/>
      <c r="G52" s="131"/>
      <c r="H52" s="112">
        <f t="shared" si="4"/>
        <v>0</v>
      </c>
      <c r="I52" s="113">
        <f t="shared" si="5"/>
        <v>0</v>
      </c>
      <c r="J52" s="60" t="s">
        <v>288</v>
      </c>
    </row>
    <row r="53" spans="1:10" ht="45" customHeight="1">
      <c r="A53" s="55" t="s">
        <v>48</v>
      </c>
      <c r="B53" s="135" t="s">
        <v>261</v>
      </c>
      <c r="C53" s="108">
        <v>500000</v>
      </c>
      <c r="D53" s="109">
        <v>0</v>
      </c>
      <c r="E53" s="110">
        <v>0</v>
      </c>
      <c r="F53" s="79"/>
      <c r="G53" s="131"/>
      <c r="H53" s="112">
        <f t="shared" si="4"/>
        <v>0</v>
      </c>
      <c r="I53" s="113">
        <f t="shared" si="5"/>
        <v>0</v>
      </c>
      <c r="J53" s="60" t="s">
        <v>288</v>
      </c>
    </row>
    <row r="54" spans="1:10" ht="58.5" customHeight="1">
      <c r="A54" s="55" t="s">
        <v>49</v>
      </c>
      <c r="B54" s="135" t="s">
        <v>122</v>
      </c>
      <c r="C54" s="108">
        <v>500000</v>
      </c>
      <c r="D54" s="109">
        <v>0</v>
      </c>
      <c r="E54" s="110">
        <v>0</v>
      </c>
      <c r="F54" s="78"/>
      <c r="G54" s="131"/>
      <c r="H54" s="112">
        <f t="shared" si="4"/>
        <v>0</v>
      </c>
      <c r="I54" s="113">
        <f t="shared" si="5"/>
        <v>0</v>
      </c>
      <c r="J54" s="60" t="s">
        <v>289</v>
      </c>
    </row>
    <row r="55" spans="1:10" ht="57.75" customHeight="1">
      <c r="A55" s="55" t="s">
        <v>50</v>
      </c>
      <c r="B55" s="135" t="s">
        <v>123</v>
      </c>
      <c r="C55" s="108">
        <v>450000</v>
      </c>
      <c r="D55" s="109">
        <v>0</v>
      </c>
      <c r="E55" s="110">
        <v>0</v>
      </c>
      <c r="F55" s="132"/>
      <c r="G55" s="131"/>
      <c r="H55" s="112">
        <f t="shared" si="4"/>
        <v>0</v>
      </c>
      <c r="I55" s="113">
        <f t="shared" si="5"/>
        <v>0</v>
      </c>
      <c r="J55" s="60" t="s">
        <v>290</v>
      </c>
    </row>
    <row r="56" spans="1:10" ht="57.75" customHeight="1">
      <c r="A56" s="55" t="s">
        <v>51</v>
      </c>
      <c r="B56" s="135" t="s">
        <v>124</v>
      </c>
      <c r="C56" s="108">
        <v>1500000</v>
      </c>
      <c r="D56" s="109">
        <v>0</v>
      </c>
      <c r="E56" s="112">
        <v>0</v>
      </c>
      <c r="F56" s="132"/>
      <c r="G56" s="131"/>
      <c r="H56" s="112">
        <f t="shared" si="4"/>
        <v>0</v>
      </c>
      <c r="I56" s="113">
        <f t="shared" si="5"/>
        <v>0</v>
      </c>
      <c r="J56" s="60" t="s">
        <v>290</v>
      </c>
    </row>
    <row r="57" spans="1:10" ht="54.75" customHeight="1">
      <c r="A57" s="55" t="s">
        <v>52</v>
      </c>
      <c r="B57" s="135" t="s">
        <v>125</v>
      </c>
      <c r="C57" s="108">
        <v>350000</v>
      </c>
      <c r="D57" s="109">
        <v>0</v>
      </c>
      <c r="E57" s="110">
        <v>0</v>
      </c>
      <c r="F57" s="79"/>
      <c r="G57" s="131"/>
      <c r="H57" s="112">
        <f t="shared" si="4"/>
        <v>0</v>
      </c>
      <c r="I57" s="113">
        <f t="shared" si="5"/>
        <v>0</v>
      </c>
      <c r="J57" s="60" t="s">
        <v>291</v>
      </c>
    </row>
    <row r="58" spans="1:10" ht="90" customHeight="1">
      <c r="A58" s="55" t="s">
        <v>53</v>
      </c>
      <c r="B58" s="135" t="s">
        <v>126</v>
      </c>
      <c r="C58" s="108">
        <v>1140000</v>
      </c>
      <c r="D58" s="109">
        <v>20269</v>
      </c>
      <c r="E58" s="110">
        <v>39880</v>
      </c>
      <c r="F58" s="78"/>
      <c r="G58" s="131"/>
      <c r="H58" s="112">
        <f t="shared" si="4"/>
        <v>60149</v>
      </c>
      <c r="I58" s="113">
        <f t="shared" si="5"/>
        <v>0.052762280701754385</v>
      </c>
      <c r="J58" s="114" t="s">
        <v>279</v>
      </c>
    </row>
    <row r="59" spans="1:10" ht="80.25" customHeight="1">
      <c r="A59" s="55" t="s">
        <v>54</v>
      </c>
      <c r="B59" s="135" t="s">
        <v>127</v>
      </c>
      <c r="C59" s="108">
        <v>10000000</v>
      </c>
      <c r="D59" s="109">
        <v>0</v>
      </c>
      <c r="E59" s="110">
        <v>0</v>
      </c>
      <c r="F59" s="79"/>
      <c r="G59" s="131"/>
      <c r="H59" s="112">
        <f t="shared" si="4"/>
        <v>0</v>
      </c>
      <c r="I59" s="113">
        <f t="shared" si="5"/>
        <v>0</v>
      </c>
      <c r="J59" s="60" t="s">
        <v>292</v>
      </c>
    </row>
    <row r="60" spans="1:10" ht="51.75" customHeight="1">
      <c r="A60" s="62" t="s">
        <v>55</v>
      </c>
      <c r="B60" s="137" t="s">
        <v>129</v>
      </c>
      <c r="C60" s="138">
        <v>100000</v>
      </c>
      <c r="D60" s="139">
        <v>0</v>
      </c>
      <c r="E60" s="140">
        <v>31371</v>
      </c>
      <c r="F60" s="141"/>
      <c r="G60" s="142"/>
      <c r="H60" s="122">
        <f t="shared" si="4"/>
        <v>31371</v>
      </c>
      <c r="I60" s="123">
        <f t="shared" si="5"/>
        <v>0.31371</v>
      </c>
      <c r="J60" s="67" t="s">
        <v>293</v>
      </c>
    </row>
    <row r="61" spans="1:10" ht="138" customHeight="1">
      <c r="A61" s="68" t="s">
        <v>56</v>
      </c>
      <c r="B61" s="143" t="s">
        <v>130</v>
      </c>
      <c r="C61" s="144">
        <v>827200</v>
      </c>
      <c r="D61" s="145">
        <v>0</v>
      </c>
      <c r="E61" s="146">
        <v>0</v>
      </c>
      <c r="F61" s="147"/>
      <c r="G61" s="148"/>
      <c r="H61" s="149">
        <f t="shared" si="4"/>
        <v>0</v>
      </c>
      <c r="I61" s="130">
        <f t="shared" si="5"/>
        <v>0</v>
      </c>
      <c r="J61" s="150" t="s">
        <v>294</v>
      </c>
    </row>
    <row r="62" spans="1:10" ht="77.25" customHeight="1">
      <c r="A62" s="55" t="s">
        <v>57</v>
      </c>
      <c r="B62" s="135" t="s">
        <v>131</v>
      </c>
      <c r="C62" s="151">
        <v>9000000</v>
      </c>
      <c r="D62" s="152">
        <v>0</v>
      </c>
      <c r="E62" s="153">
        <v>0</v>
      </c>
      <c r="F62" s="154"/>
      <c r="G62" s="155"/>
      <c r="H62" s="156">
        <f t="shared" si="4"/>
        <v>0</v>
      </c>
      <c r="I62" s="113">
        <f t="shared" si="5"/>
        <v>0</v>
      </c>
      <c r="J62" s="157" t="s">
        <v>295</v>
      </c>
    </row>
    <row r="63" spans="1:10" ht="30.75" customHeight="1">
      <c r="A63" s="272" t="s">
        <v>14</v>
      </c>
      <c r="B63" s="273"/>
      <c r="C63" s="23">
        <f aca="true" t="shared" si="6" ref="C63:H63">SUM(C40:C62)</f>
        <v>226163200</v>
      </c>
      <c r="D63" s="23">
        <f t="shared" si="6"/>
        <v>25655550</v>
      </c>
      <c r="E63" s="23">
        <f t="shared" si="6"/>
        <v>43663763</v>
      </c>
      <c r="F63" s="23">
        <f t="shared" si="6"/>
        <v>0</v>
      </c>
      <c r="G63" s="23">
        <f t="shared" si="6"/>
        <v>0</v>
      </c>
      <c r="H63" s="23">
        <f t="shared" si="6"/>
        <v>69319313</v>
      </c>
      <c r="I63" s="19">
        <f>H63/C63</f>
        <v>0.306501291987379</v>
      </c>
      <c r="J63" s="50"/>
    </row>
    <row r="64" spans="1:10" ht="35.25" customHeight="1">
      <c r="A64" s="270" t="s">
        <v>59</v>
      </c>
      <c r="B64" s="271"/>
      <c r="C64" s="26"/>
      <c r="D64" s="20"/>
      <c r="E64" s="33"/>
      <c r="F64" s="21"/>
      <c r="G64" s="21"/>
      <c r="H64" s="22"/>
      <c r="I64" s="20"/>
      <c r="J64" s="52"/>
    </row>
    <row r="65" spans="1:10" s="165" customFormat="1" ht="66.75" customHeight="1">
      <c r="A65" s="158" t="s">
        <v>81</v>
      </c>
      <c r="B65" s="159" t="s">
        <v>82</v>
      </c>
      <c r="C65" s="160">
        <v>9800000</v>
      </c>
      <c r="D65" s="161">
        <v>0</v>
      </c>
      <c r="E65" s="162">
        <v>1273218</v>
      </c>
      <c r="F65" s="31"/>
      <c r="G65" s="31"/>
      <c r="H65" s="163">
        <f>SUM(D65:G65)</f>
        <v>1273218</v>
      </c>
      <c r="I65" s="164">
        <f>H65/C65</f>
        <v>0.12992020408163266</v>
      </c>
      <c r="J65" s="77" t="s">
        <v>297</v>
      </c>
    </row>
    <row r="66" spans="1:10" s="165" customFormat="1" ht="97.5" customHeight="1">
      <c r="A66" s="158" t="s">
        <v>36</v>
      </c>
      <c r="B66" s="159" t="s">
        <v>83</v>
      </c>
      <c r="C66" s="160">
        <v>2875000</v>
      </c>
      <c r="D66" s="161">
        <v>270250</v>
      </c>
      <c r="E66" s="162">
        <v>767205</v>
      </c>
      <c r="F66" s="31"/>
      <c r="G66" s="31"/>
      <c r="H66" s="163">
        <f aca="true" t="shared" si="7" ref="H66:H88">SUM(D66:G66)</f>
        <v>1037455</v>
      </c>
      <c r="I66" s="164">
        <f aca="true" t="shared" si="8" ref="I66:I88">H66/C66</f>
        <v>0.36085391304347825</v>
      </c>
      <c r="J66" s="77" t="s">
        <v>298</v>
      </c>
    </row>
    <row r="67" spans="1:10" s="165" customFormat="1" ht="57" customHeight="1">
      <c r="A67" s="158" t="s">
        <v>37</v>
      </c>
      <c r="B67" s="159" t="s">
        <v>60</v>
      </c>
      <c r="C67" s="160">
        <v>17438000</v>
      </c>
      <c r="D67" s="161">
        <v>0</v>
      </c>
      <c r="E67" s="162">
        <v>3913137</v>
      </c>
      <c r="F67" s="31"/>
      <c r="G67" s="31"/>
      <c r="H67" s="163">
        <f t="shared" si="7"/>
        <v>3913137</v>
      </c>
      <c r="I67" s="164">
        <f t="shared" si="8"/>
        <v>0.22440285583209083</v>
      </c>
      <c r="J67" s="77" t="s">
        <v>299</v>
      </c>
    </row>
    <row r="68" spans="1:10" s="165" customFormat="1" ht="98.25" customHeight="1">
      <c r="A68" s="158" t="s">
        <v>38</v>
      </c>
      <c r="B68" s="159" t="s">
        <v>84</v>
      </c>
      <c r="C68" s="160">
        <v>20677000</v>
      </c>
      <c r="D68" s="161">
        <v>0</v>
      </c>
      <c r="E68" s="162">
        <v>2812747</v>
      </c>
      <c r="F68" s="31"/>
      <c r="G68" s="31"/>
      <c r="H68" s="163">
        <f t="shared" si="7"/>
        <v>2812747</v>
      </c>
      <c r="I68" s="164">
        <f t="shared" si="8"/>
        <v>0.13603264496783865</v>
      </c>
      <c r="J68" s="77" t="s">
        <v>300</v>
      </c>
    </row>
    <row r="69" spans="1:10" s="165" customFormat="1" ht="43.5" customHeight="1">
      <c r="A69" s="158" t="s">
        <v>39</v>
      </c>
      <c r="B69" s="159" t="s">
        <v>61</v>
      </c>
      <c r="C69" s="160">
        <v>9988000</v>
      </c>
      <c r="D69" s="161">
        <v>0</v>
      </c>
      <c r="E69" s="162">
        <v>1832313</v>
      </c>
      <c r="F69" s="31"/>
      <c r="G69" s="31"/>
      <c r="H69" s="163">
        <f t="shared" si="7"/>
        <v>1832313</v>
      </c>
      <c r="I69" s="164">
        <f t="shared" si="8"/>
        <v>0.1834514417300761</v>
      </c>
      <c r="J69" s="77" t="s">
        <v>301</v>
      </c>
    </row>
    <row r="70" spans="1:10" s="165" customFormat="1" ht="84.75" customHeight="1">
      <c r="A70" s="158" t="s">
        <v>40</v>
      </c>
      <c r="B70" s="159" t="s">
        <v>269</v>
      </c>
      <c r="C70" s="160">
        <v>7400000</v>
      </c>
      <c r="D70" s="161">
        <v>373341</v>
      </c>
      <c r="E70" s="162">
        <v>0</v>
      </c>
      <c r="F70" s="31"/>
      <c r="G70" s="31"/>
      <c r="H70" s="163">
        <f t="shared" si="7"/>
        <v>373341</v>
      </c>
      <c r="I70" s="164">
        <f t="shared" si="8"/>
        <v>0.05045148648648649</v>
      </c>
      <c r="J70" s="77" t="s">
        <v>302</v>
      </c>
    </row>
    <row r="71" spans="1:10" s="165" customFormat="1" ht="86.25" customHeight="1">
      <c r="A71" s="158" t="s">
        <v>41</v>
      </c>
      <c r="B71" s="159" t="s">
        <v>62</v>
      </c>
      <c r="C71" s="160">
        <v>3444000</v>
      </c>
      <c r="D71" s="161">
        <v>445668</v>
      </c>
      <c r="E71" s="162">
        <v>770726</v>
      </c>
      <c r="F71" s="31"/>
      <c r="G71" s="31"/>
      <c r="H71" s="163">
        <f t="shared" si="7"/>
        <v>1216394</v>
      </c>
      <c r="I71" s="164">
        <f t="shared" si="8"/>
        <v>0.3531922183507549</v>
      </c>
      <c r="J71" s="77" t="s">
        <v>303</v>
      </c>
    </row>
    <row r="72" spans="1:10" s="165" customFormat="1" ht="51.75" customHeight="1">
      <c r="A72" s="158" t="s">
        <v>43</v>
      </c>
      <c r="B72" s="159" t="s">
        <v>63</v>
      </c>
      <c r="C72" s="160">
        <v>900000</v>
      </c>
      <c r="D72" s="161">
        <v>0</v>
      </c>
      <c r="E72" s="162">
        <v>0</v>
      </c>
      <c r="F72" s="31"/>
      <c r="G72" s="31"/>
      <c r="H72" s="163">
        <f t="shared" si="7"/>
        <v>0</v>
      </c>
      <c r="I72" s="164">
        <f t="shared" si="8"/>
        <v>0</v>
      </c>
      <c r="J72" s="77" t="s">
        <v>304</v>
      </c>
    </row>
    <row r="73" spans="1:10" s="165" customFormat="1" ht="57" customHeight="1">
      <c r="A73" s="158" t="s">
        <v>42</v>
      </c>
      <c r="B73" s="159" t="s">
        <v>85</v>
      </c>
      <c r="C73" s="160">
        <v>1308000</v>
      </c>
      <c r="D73" s="161">
        <v>0</v>
      </c>
      <c r="E73" s="162">
        <v>0</v>
      </c>
      <c r="F73" s="31"/>
      <c r="G73" s="31"/>
      <c r="H73" s="163">
        <f t="shared" si="7"/>
        <v>0</v>
      </c>
      <c r="I73" s="164">
        <f t="shared" si="8"/>
        <v>0</v>
      </c>
      <c r="J73" s="77" t="s">
        <v>305</v>
      </c>
    </row>
    <row r="74" spans="1:10" s="165" customFormat="1" ht="57" customHeight="1">
      <c r="A74" s="166" t="s">
        <v>44</v>
      </c>
      <c r="B74" s="167" t="s">
        <v>64</v>
      </c>
      <c r="C74" s="168">
        <v>10000</v>
      </c>
      <c r="D74" s="169">
        <v>1840</v>
      </c>
      <c r="E74" s="170">
        <v>4360</v>
      </c>
      <c r="F74" s="171"/>
      <c r="G74" s="171"/>
      <c r="H74" s="172">
        <f t="shared" si="7"/>
        <v>6200</v>
      </c>
      <c r="I74" s="173">
        <f t="shared" si="8"/>
        <v>0.62</v>
      </c>
      <c r="J74" s="241"/>
    </row>
    <row r="75" spans="1:10" s="165" customFormat="1" ht="91.5" customHeight="1">
      <c r="A75" s="174" t="s">
        <v>45</v>
      </c>
      <c r="B75" s="175" t="s">
        <v>65</v>
      </c>
      <c r="C75" s="176">
        <v>17346000</v>
      </c>
      <c r="D75" s="177">
        <v>1034466</v>
      </c>
      <c r="E75" s="178">
        <v>3329987</v>
      </c>
      <c r="F75" s="34"/>
      <c r="G75" s="34"/>
      <c r="H75" s="179">
        <f t="shared" si="7"/>
        <v>4364453</v>
      </c>
      <c r="I75" s="180">
        <f t="shared" si="8"/>
        <v>0.2516114954456359</v>
      </c>
      <c r="J75" s="52" t="s">
        <v>306</v>
      </c>
    </row>
    <row r="76" spans="1:10" s="165" customFormat="1" ht="61.5" customHeight="1">
      <c r="A76" s="158" t="s">
        <v>46</v>
      </c>
      <c r="B76" s="159" t="s">
        <v>66</v>
      </c>
      <c r="C76" s="160">
        <v>15000000</v>
      </c>
      <c r="D76" s="161">
        <v>0</v>
      </c>
      <c r="E76" s="162">
        <v>0</v>
      </c>
      <c r="F76" s="31"/>
      <c r="G76" s="31"/>
      <c r="H76" s="163">
        <f t="shared" si="7"/>
        <v>0</v>
      </c>
      <c r="I76" s="164">
        <f t="shared" si="8"/>
        <v>0</v>
      </c>
      <c r="J76" s="77" t="s">
        <v>307</v>
      </c>
    </row>
    <row r="77" spans="1:10" s="165" customFormat="1" ht="48.75" customHeight="1">
      <c r="A77" s="158" t="s">
        <v>47</v>
      </c>
      <c r="B77" s="159" t="s">
        <v>67</v>
      </c>
      <c r="C77" s="160">
        <v>298407000</v>
      </c>
      <c r="D77" s="161">
        <v>298407000</v>
      </c>
      <c r="E77" s="162">
        <v>0</v>
      </c>
      <c r="F77" s="31"/>
      <c r="G77" s="31"/>
      <c r="H77" s="163">
        <f t="shared" si="7"/>
        <v>298407000</v>
      </c>
      <c r="I77" s="164">
        <f t="shared" si="8"/>
        <v>1</v>
      </c>
      <c r="J77" s="77"/>
    </row>
    <row r="78" spans="1:10" s="165" customFormat="1" ht="73.5" customHeight="1">
      <c r="A78" s="158" t="s">
        <v>48</v>
      </c>
      <c r="B78" s="159" t="s">
        <v>68</v>
      </c>
      <c r="C78" s="160">
        <v>128782000</v>
      </c>
      <c r="D78" s="161">
        <v>76960536</v>
      </c>
      <c r="E78" s="162">
        <v>51807342</v>
      </c>
      <c r="F78" s="31"/>
      <c r="G78" s="31"/>
      <c r="H78" s="163">
        <f t="shared" si="7"/>
        <v>128767878</v>
      </c>
      <c r="I78" s="164">
        <f t="shared" si="8"/>
        <v>0.9998903418179559</v>
      </c>
      <c r="J78" s="77"/>
    </row>
    <row r="79" spans="1:10" s="165" customFormat="1" ht="176.25" customHeight="1">
      <c r="A79" s="158" t="s">
        <v>49</v>
      </c>
      <c r="B79" s="159" t="s">
        <v>69</v>
      </c>
      <c r="C79" s="160">
        <v>9000000</v>
      </c>
      <c r="D79" s="161">
        <v>110000</v>
      </c>
      <c r="E79" s="162">
        <v>1582960</v>
      </c>
      <c r="F79" s="31"/>
      <c r="G79" s="31"/>
      <c r="H79" s="163">
        <f t="shared" si="7"/>
        <v>1692960</v>
      </c>
      <c r="I79" s="164">
        <f t="shared" si="8"/>
        <v>0.18810666666666667</v>
      </c>
      <c r="J79" s="77" t="s">
        <v>356</v>
      </c>
    </row>
    <row r="80" spans="1:10" s="165" customFormat="1" ht="55.5" customHeight="1">
      <c r="A80" s="158" t="s">
        <v>50</v>
      </c>
      <c r="B80" s="159" t="s">
        <v>70</v>
      </c>
      <c r="C80" s="160">
        <v>1000000</v>
      </c>
      <c r="D80" s="161">
        <v>0</v>
      </c>
      <c r="E80" s="162">
        <v>83800</v>
      </c>
      <c r="F80" s="31"/>
      <c r="G80" s="31"/>
      <c r="H80" s="163">
        <f t="shared" si="7"/>
        <v>83800</v>
      </c>
      <c r="I80" s="164">
        <f t="shared" si="8"/>
        <v>0.0838</v>
      </c>
      <c r="J80" s="77" t="s">
        <v>308</v>
      </c>
    </row>
    <row r="81" spans="1:10" s="165" customFormat="1" ht="109.5" customHeight="1">
      <c r="A81" s="158" t="s">
        <v>51</v>
      </c>
      <c r="B81" s="159" t="s">
        <v>71</v>
      </c>
      <c r="C81" s="160">
        <v>15990000</v>
      </c>
      <c r="D81" s="161">
        <v>0</v>
      </c>
      <c r="E81" s="162">
        <v>981000</v>
      </c>
      <c r="F81" s="31"/>
      <c r="G81" s="31"/>
      <c r="H81" s="163">
        <f t="shared" si="7"/>
        <v>981000</v>
      </c>
      <c r="I81" s="164">
        <f t="shared" si="8"/>
        <v>0.061350844277673545</v>
      </c>
      <c r="J81" s="77" t="s">
        <v>309</v>
      </c>
    </row>
    <row r="82" spans="1:10" s="165" customFormat="1" ht="59.25" customHeight="1">
      <c r="A82" s="158" t="s">
        <v>52</v>
      </c>
      <c r="B82" s="159" t="s">
        <v>72</v>
      </c>
      <c r="C82" s="160">
        <v>2000000</v>
      </c>
      <c r="D82" s="161">
        <v>0</v>
      </c>
      <c r="E82" s="162">
        <v>0</v>
      </c>
      <c r="F82" s="31"/>
      <c r="G82" s="31"/>
      <c r="H82" s="163">
        <f t="shared" si="7"/>
        <v>0</v>
      </c>
      <c r="I82" s="164">
        <f t="shared" si="8"/>
        <v>0</v>
      </c>
      <c r="J82" s="77" t="s">
        <v>310</v>
      </c>
    </row>
    <row r="83" spans="1:10" s="165" customFormat="1" ht="118.5" customHeight="1">
      <c r="A83" s="158" t="s">
        <v>53</v>
      </c>
      <c r="B83" s="159" t="s">
        <v>73</v>
      </c>
      <c r="C83" s="160">
        <v>138430000</v>
      </c>
      <c r="D83" s="161">
        <v>0</v>
      </c>
      <c r="E83" s="162">
        <v>6919942</v>
      </c>
      <c r="F83" s="31"/>
      <c r="G83" s="31"/>
      <c r="H83" s="163">
        <f t="shared" si="7"/>
        <v>6919942</v>
      </c>
      <c r="I83" s="164">
        <f t="shared" si="8"/>
        <v>0.049988745214187676</v>
      </c>
      <c r="J83" s="77" t="s">
        <v>357</v>
      </c>
    </row>
    <row r="84" spans="1:10" s="165" customFormat="1" ht="75" customHeight="1">
      <c r="A84" s="158" t="s">
        <v>54</v>
      </c>
      <c r="B84" s="159" t="s">
        <v>74</v>
      </c>
      <c r="C84" s="160">
        <v>4000000</v>
      </c>
      <c r="D84" s="161">
        <v>481204</v>
      </c>
      <c r="E84" s="162">
        <v>689964</v>
      </c>
      <c r="F84" s="31"/>
      <c r="G84" s="31"/>
      <c r="H84" s="163">
        <f t="shared" si="7"/>
        <v>1171168</v>
      </c>
      <c r="I84" s="164">
        <f t="shared" si="8"/>
        <v>0.292792</v>
      </c>
      <c r="J84" s="77" t="s">
        <v>314</v>
      </c>
    </row>
    <row r="85" spans="1:10" s="165" customFormat="1" ht="120" customHeight="1">
      <c r="A85" s="166" t="s">
        <v>55</v>
      </c>
      <c r="B85" s="167" t="s">
        <v>75</v>
      </c>
      <c r="C85" s="168">
        <v>900000</v>
      </c>
      <c r="D85" s="169">
        <v>0</v>
      </c>
      <c r="E85" s="170">
        <v>0</v>
      </c>
      <c r="F85" s="171"/>
      <c r="G85" s="171"/>
      <c r="H85" s="172">
        <f t="shared" si="7"/>
        <v>0</v>
      </c>
      <c r="I85" s="173">
        <f t="shared" si="8"/>
        <v>0</v>
      </c>
      <c r="J85" s="241" t="s">
        <v>311</v>
      </c>
    </row>
    <row r="86" spans="1:10" s="165" customFormat="1" ht="77.25" customHeight="1">
      <c r="A86" s="174" t="s">
        <v>56</v>
      </c>
      <c r="B86" s="175" t="s">
        <v>76</v>
      </c>
      <c r="C86" s="176">
        <v>2000000</v>
      </c>
      <c r="D86" s="177">
        <v>65129</v>
      </c>
      <c r="E86" s="178">
        <v>182626</v>
      </c>
      <c r="F86" s="34"/>
      <c r="G86" s="34"/>
      <c r="H86" s="179">
        <f t="shared" si="7"/>
        <v>247755</v>
      </c>
      <c r="I86" s="180">
        <f t="shared" si="8"/>
        <v>0.1238775</v>
      </c>
      <c r="J86" s="181" t="s">
        <v>312</v>
      </c>
    </row>
    <row r="87" spans="1:10" s="165" customFormat="1" ht="129" customHeight="1">
      <c r="A87" s="158" t="s">
        <v>57</v>
      </c>
      <c r="B87" s="159" t="s">
        <v>77</v>
      </c>
      <c r="C87" s="160">
        <v>2500000</v>
      </c>
      <c r="D87" s="161">
        <v>0</v>
      </c>
      <c r="E87" s="162">
        <v>0</v>
      </c>
      <c r="F87" s="31"/>
      <c r="G87" s="31"/>
      <c r="H87" s="163">
        <f t="shared" si="7"/>
        <v>0</v>
      </c>
      <c r="I87" s="164">
        <f t="shared" si="8"/>
        <v>0</v>
      </c>
      <c r="J87" s="77" t="s">
        <v>313</v>
      </c>
    </row>
    <row r="88" spans="1:10" s="165" customFormat="1" ht="221.25" customHeight="1">
      <c r="A88" s="158" t="s">
        <v>58</v>
      </c>
      <c r="B88" s="159" t="s">
        <v>78</v>
      </c>
      <c r="C88" s="160">
        <v>9896000</v>
      </c>
      <c r="D88" s="161">
        <v>153303</v>
      </c>
      <c r="E88" s="162">
        <v>388073</v>
      </c>
      <c r="F88" s="31"/>
      <c r="G88" s="31"/>
      <c r="H88" s="163">
        <f t="shared" si="7"/>
        <v>541376</v>
      </c>
      <c r="I88" s="164">
        <f t="shared" si="8"/>
        <v>0.05470654810024252</v>
      </c>
      <c r="J88" s="77" t="s">
        <v>358</v>
      </c>
    </row>
    <row r="89" spans="1:10" ht="27" customHeight="1">
      <c r="A89" s="272" t="s">
        <v>13</v>
      </c>
      <c r="B89" s="273"/>
      <c r="C89" s="36">
        <f>SUM(C65:C88)</f>
        <v>719091000</v>
      </c>
      <c r="D89" s="36">
        <f>SUM(D65:D88)</f>
        <v>378302737</v>
      </c>
      <c r="E89" s="36">
        <f>SUM(E65:E88)</f>
        <v>77339400</v>
      </c>
      <c r="F89" s="36"/>
      <c r="G89" s="36"/>
      <c r="H89" s="36">
        <f>SUM(H65:H88)</f>
        <v>455642137</v>
      </c>
      <c r="I89" s="37">
        <f>H89/C89</f>
        <v>0.6336362671761988</v>
      </c>
      <c r="J89" s="53"/>
    </row>
    <row r="90" spans="1:10" ht="22.5" customHeight="1">
      <c r="A90" s="270" t="s">
        <v>19</v>
      </c>
      <c r="B90" s="289"/>
      <c r="C90" s="33"/>
      <c r="D90" s="29"/>
      <c r="E90" s="29"/>
      <c r="F90" s="35"/>
      <c r="G90" s="34"/>
      <c r="H90" s="32"/>
      <c r="I90" s="20"/>
      <c r="J90" s="52"/>
    </row>
    <row r="91" spans="1:11" s="191" customFormat="1" ht="38.25" customHeight="1">
      <c r="A91" s="182" t="s">
        <v>86</v>
      </c>
      <c r="B91" s="183" t="s">
        <v>132</v>
      </c>
      <c r="C91" s="184">
        <v>35000</v>
      </c>
      <c r="D91" s="185">
        <v>1000</v>
      </c>
      <c r="E91" s="186">
        <v>11107</v>
      </c>
      <c r="F91" s="187"/>
      <c r="G91" s="185"/>
      <c r="H91" s="187">
        <f>SUM(D91:G91)</f>
        <v>12107</v>
      </c>
      <c r="I91" s="188">
        <f>H91/C91</f>
        <v>0.34591428571428573</v>
      </c>
      <c r="J91" s="189" t="s">
        <v>315</v>
      </c>
      <c r="K91" s="190"/>
    </row>
    <row r="92" spans="1:11" s="191" customFormat="1" ht="58.5" customHeight="1">
      <c r="A92" s="182" t="s">
        <v>36</v>
      </c>
      <c r="B92" s="183" t="s">
        <v>133</v>
      </c>
      <c r="C92" s="184">
        <v>300000</v>
      </c>
      <c r="D92" s="185">
        <v>17660</v>
      </c>
      <c r="E92" s="186">
        <v>0</v>
      </c>
      <c r="F92" s="187"/>
      <c r="G92" s="185"/>
      <c r="H92" s="187">
        <f aca="true" t="shared" si="9" ref="H92:H116">SUM(D92:G92)</f>
        <v>17660</v>
      </c>
      <c r="I92" s="188">
        <f aca="true" t="shared" si="10" ref="I92:I116">H92/C92</f>
        <v>0.058866666666666664</v>
      </c>
      <c r="J92" s="189" t="s">
        <v>315</v>
      </c>
      <c r="K92" s="190"/>
    </row>
    <row r="93" spans="1:11" s="191" customFormat="1" ht="42.75" customHeight="1">
      <c r="A93" s="182" t="s">
        <v>37</v>
      </c>
      <c r="B93" s="183" t="s">
        <v>134</v>
      </c>
      <c r="C93" s="184">
        <v>150000</v>
      </c>
      <c r="D93" s="185">
        <v>46791</v>
      </c>
      <c r="E93" s="186">
        <v>4800</v>
      </c>
      <c r="F93" s="187"/>
      <c r="G93" s="185"/>
      <c r="H93" s="187">
        <f t="shared" si="9"/>
        <v>51591</v>
      </c>
      <c r="I93" s="188">
        <f t="shared" si="10"/>
        <v>0.34394</v>
      </c>
      <c r="J93" s="189" t="s">
        <v>315</v>
      </c>
      <c r="K93" s="190"/>
    </row>
    <row r="94" spans="1:11" s="191" customFormat="1" ht="44.25" customHeight="1">
      <c r="A94" s="182" t="s">
        <v>38</v>
      </c>
      <c r="B94" s="183" t="s">
        <v>135</v>
      </c>
      <c r="C94" s="184">
        <v>100000</v>
      </c>
      <c r="D94" s="185">
        <v>38500</v>
      </c>
      <c r="E94" s="186">
        <v>0</v>
      </c>
      <c r="F94" s="187"/>
      <c r="G94" s="185"/>
      <c r="H94" s="187">
        <f t="shared" si="9"/>
        <v>38500</v>
      </c>
      <c r="I94" s="188">
        <f t="shared" si="10"/>
        <v>0.385</v>
      </c>
      <c r="J94" s="189" t="s">
        <v>315</v>
      </c>
      <c r="K94" s="190"/>
    </row>
    <row r="95" spans="1:11" s="191" customFormat="1" ht="51.75" customHeight="1">
      <c r="A95" s="182" t="s">
        <v>39</v>
      </c>
      <c r="B95" s="183" t="s">
        <v>263</v>
      </c>
      <c r="C95" s="184">
        <v>6400000</v>
      </c>
      <c r="D95" s="185">
        <v>684303</v>
      </c>
      <c r="E95" s="186">
        <v>1128097</v>
      </c>
      <c r="F95" s="187"/>
      <c r="G95" s="185"/>
      <c r="H95" s="187">
        <f t="shared" si="9"/>
        <v>1812400</v>
      </c>
      <c r="I95" s="188">
        <f t="shared" si="10"/>
        <v>0.2831875</v>
      </c>
      <c r="J95" s="192" t="s">
        <v>316</v>
      </c>
      <c r="K95" s="190"/>
    </row>
    <row r="96" spans="1:11" s="191" customFormat="1" ht="57" customHeight="1">
      <c r="A96" s="182" t="s">
        <v>40</v>
      </c>
      <c r="B96" s="183" t="s">
        <v>136</v>
      </c>
      <c r="C96" s="184">
        <v>2500000</v>
      </c>
      <c r="D96" s="185">
        <v>0</v>
      </c>
      <c r="E96" s="186">
        <v>271571</v>
      </c>
      <c r="F96" s="187"/>
      <c r="G96" s="185"/>
      <c r="H96" s="187">
        <f t="shared" si="9"/>
        <v>271571</v>
      </c>
      <c r="I96" s="188">
        <f t="shared" si="10"/>
        <v>0.1086284</v>
      </c>
      <c r="J96" s="192" t="s">
        <v>317</v>
      </c>
      <c r="K96" s="190"/>
    </row>
    <row r="97" spans="1:11" s="191" customFormat="1" ht="54" customHeight="1">
      <c r="A97" s="182" t="s">
        <v>41</v>
      </c>
      <c r="B97" s="193" t="s">
        <v>264</v>
      </c>
      <c r="C97" s="184">
        <v>2500000</v>
      </c>
      <c r="D97" s="185">
        <v>544849</v>
      </c>
      <c r="E97" s="186">
        <v>0</v>
      </c>
      <c r="F97" s="187"/>
      <c r="G97" s="185"/>
      <c r="H97" s="187">
        <f t="shared" si="9"/>
        <v>544849</v>
      </c>
      <c r="I97" s="188">
        <f t="shared" si="10"/>
        <v>0.2179396</v>
      </c>
      <c r="J97" s="192" t="s">
        <v>316</v>
      </c>
      <c r="K97" s="190"/>
    </row>
    <row r="98" spans="1:11" s="191" customFormat="1" ht="89.25" customHeight="1">
      <c r="A98" s="182" t="s">
        <v>43</v>
      </c>
      <c r="B98" s="183" t="s">
        <v>137</v>
      </c>
      <c r="C98" s="184">
        <v>100000</v>
      </c>
      <c r="D98" s="185">
        <v>13200</v>
      </c>
      <c r="E98" s="186">
        <v>12400</v>
      </c>
      <c r="F98" s="187"/>
      <c r="G98" s="185"/>
      <c r="H98" s="187">
        <f t="shared" si="9"/>
        <v>25600</v>
      </c>
      <c r="I98" s="188">
        <f t="shared" si="10"/>
        <v>0.256</v>
      </c>
      <c r="J98" s="192" t="s">
        <v>315</v>
      </c>
      <c r="K98" s="190"/>
    </row>
    <row r="99" spans="1:11" s="191" customFormat="1" ht="72" customHeight="1">
      <c r="A99" s="194" t="s">
        <v>42</v>
      </c>
      <c r="B99" s="195" t="s">
        <v>138</v>
      </c>
      <c r="C99" s="196">
        <v>350000</v>
      </c>
      <c r="D99" s="197">
        <v>3200</v>
      </c>
      <c r="E99" s="198">
        <v>26318</v>
      </c>
      <c r="F99" s="199"/>
      <c r="G99" s="197"/>
      <c r="H99" s="199">
        <f t="shared" si="9"/>
        <v>29518</v>
      </c>
      <c r="I99" s="200">
        <f t="shared" si="10"/>
        <v>0.08433714285714286</v>
      </c>
      <c r="J99" s="201" t="s">
        <v>315</v>
      </c>
      <c r="K99" s="190"/>
    </row>
    <row r="100" spans="1:11" s="191" customFormat="1" ht="69" customHeight="1">
      <c r="A100" s="202" t="s">
        <v>44</v>
      </c>
      <c r="B100" s="203" t="s">
        <v>139</v>
      </c>
      <c r="C100" s="204">
        <v>200000</v>
      </c>
      <c r="D100" s="205">
        <v>0</v>
      </c>
      <c r="E100" s="205">
        <v>0</v>
      </c>
      <c r="F100" s="206"/>
      <c r="G100" s="205"/>
      <c r="H100" s="207">
        <f t="shared" si="9"/>
        <v>0</v>
      </c>
      <c r="I100" s="208">
        <f t="shared" si="10"/>
        <v>0</v>
      </c>
      <c r="J100" s="209" t="s">
        <v>315</v>
      </c>
      <c r="K100" s="190"/>
    </row>
    <row r="101" spans="1:11" s="191" customFormat="1" ht="62.25" customHeight="1">
      <c r="A101" s="182" t="s">
        <v>45</v>
      </c>
      <c r="B101" s="183" t="s">
        <v>140</v>
      </c>
      <c r="C101" s="210">
        <v>50000</v>
      </c>
      <c r="D101" s="186">
        <v>0</v>
      </c>
      <c r="E101" s="186">
        <v>15100</v>
      </c>
      <c r="F101" s="211"/>
      <c r="G101" s="186"/>
      <c r="H101" s="187">
        <f t="shared" si="9"/>
        <v>15100</v>
      </c>
      <c r="I101" s="188">
        <f t="shared" si="10"/>
        <v>0.302</v>
      </c>
      <c r="J101" s="192" t="s">
        <v>315</v>
      </c>
      <c r="K101" s="190"/>
    </row>
    <row r="102" spans="1:11" s="191" customFormat="1" ht="54.75" customHeight="1">
      <c r="A102" s="182" t="s">
        <v>46</v>
      </c>
      <c r="B102" s="193" t="s">
        <v>141</v>
      </c>
      <c r="C102" s="210">
        <v>3000000</v>
      </c>
      <c r="D102" s="186">
        <v>948020</v>
      </c>
      <c r="E102" s="186">
        <v>1314020</v>
      </c>
      <c r="F102" s="211"/>
      <c r="G102" s="186"/>
      <c r="H102" s="187">
        <f t="shared" si="9"/>
        <v>2262040</v>
      </c>
      <c r="I102" s="188">
        <f t="shared" si="10"/>
        <v>0.7540133333333333</v>
      </c>
      <c r="J102" s="192"/>
      <c r="K102" s="190"/>
    </row>
    <row r="103" spans="1:11" s="191" customFormat="1" ht="42" customHeight="1">
      <c r="A103" s="182" t="s">
        <v>47</v>
      </c>
      <c r="B103" s="212" t="s">
        <v>142</v>
      </c>
      <c r="C103" s="210">
        <v>7062000</v>
      </c>
      <c r="D103" s="186">
        <v>6963398</v>
      </c>
      <c r="E103" s="186">
        <v>0</v>
      </c>
      <c r="F103" s="211"/>
      <c r="G103" s="186"/>
      <c r="H103" s="187">
        <f t="shared" si="9"/>
        <v>6963398</v>
      </c>
      <c r="I103" s="188">
        <f t="shared" si="10"/>
        <v>0.9860376663834608</v>
      </c>
      <c r="J103" s="192"/>
      <c r="K103" s="190"/>
    </row>
    <row r="104" spans="1:11" s="191" customFormat="1" ht="48.75" customHeight="1">
      <c r="A104" s="182" t="s">
        <v>48</v>
      </c>
      <c r="B104" s="212" t="s">
        <v>322</v>
      </c>
      <c r="C104" s="210">
        <v>73792000</v>
      </c>
      <c r="D104" s="186">
        <v>0</v>
      </c>
      <c r="E104" s="186">
        <v>0</v>
      </c>
      <c r="F104" s="211"/>
      <c r="G104" s="186"/>
      <c r="H104" s="187">
        <f t="shared" si="9"/>
        <v>0</v>
      </c>
      <c r="I104" s="188">
        <f t="shared" si="10"/>
        <v>0</v>
      </c>
      <c r="J104" s="192" t="s">
        <v>318</v>
      </c>
      <c r="K104" s="190"/>
    </row>
    <row r="105" spans="1:11" s="191" customFormat="1" ht="51" customHeight="1">
      <c r="A105" s="182" t="s">
        <v>49</v>
      </c>
      <c r="B105" s="212" t="s">
        <v>262</v>
      </c>
      <c r="C105" s="210">
        <v>93000000</v>
      </c>
      <c r="D105" s="186">
        <v>0</v>
      </c>
      <c r="E105" s="186">
        <v>0</v>
      </c>
      <c r="F105" s="213"/>
      <c r="G105" s="186"/>
      <c r="H105" s="187">
        <f t="shared" si="9"/>
        <v>0</v>
      </c>
      <c r="I105" s="188">
        <f t="shared" si="10"/>
        <v>0</v>
      </c>
      <c r="J105" s="192" t="s">
        <v>318</v>
      </c>
      <c r="K105" s="190"/>
    </row>
    <row r="106" spans="1:11" s="191" customFormat="1" ht="60.75" customHeight="1">
      <c r="A106" s="182" t="s">
        <v>50</v>
      </c>
      <c r="B106" s="212" t="s">
        <v>143</v>
      </c>
      <c r="C106" s="210">
        <v>1500000</v>
      </c>
      <c r="D106" s="186">
        <v>178000</v>
      </c>
      <c r="E106" s="186">
        <v>333272</v>
      </c>
      <c r="F106" s="211"/>
      <c r="G106" s="186"/>
      <c r="H106" s="187">
        <f t="shared" si="9"/>
        <v>511272</v>
      </c>
      <c r="I106" s="188">
        <f t="shared" si="10"/>
        <v>0.340848</v>
      </c>
      <c r="J106" s="192" t="s">
        <v>319</v>
      </c>
      <c r="K106" s="190"/>
    </row>
    <row r="107" spans="1:11" s="191" customFormat="1" ht="69.75" customHeight="1">
      <c r="A107" s="182" t="s">
        <v>51</v>
      </c>
      <c r="B107" s="212" t="s">
        <v>144</v>
      </c>
      <c r="C107" s="210">
        <v>300000</v>
      </c>
      <c r="D107" s="186">
        <v>0</v>
      </c>
      <c r="E107" s="186">
        <v>0</v>
      </c>
      <c r="F107" s="211"/>
      <c r="G107" s="186"/>
      <c r="H107" s="187">
        <f t="shared" si="9"/>
        <v>0</v>
      </c>
      <c r="I107" s="188">
        <f t="shared" si="10"/>
        <v>0</v>
      </c>
      <c r="J107" s="192" t="s">
        <v>320</v>
      </c>
      <c r="K107" s="190"/>
    </row>
    <row r="108" spans="1:11" s="191" customFormat="1" ht="55.5" customHeight="1">
      <c r="A108" s="182" t="s">
        <v>52</v>
      </c>
      <c r="B108" s="212" t="s">
        <v>145</v>
      </c>
      <c r="C108" s="210">
        <v>27190000</v>
      </c>
      <c r="D108" s="186">
        <v>0</v>
      </c>
      <c r="E108" s="186">
        <v>0</v>
      </c>
      <c r="F108" s="211"/>
      <c r="G108" s="186"/>
      <c r="H108" s="187">
        <f t="shared" si="9"/>
        <v>0</v>
      </c>
      <c r="I108" s="188">
        <f t="shared" si="10"/>
        <v>0</v>
      </c>
      <c r="J108" s="192" t="s">
        <v>318</v>
      </c>
      <c r="K108" s="190"/>
    </row>
    <row r="109" spans="1:11" s="191" customFormat="1" ht="39" customHeight="1">
      <c r="A109" s="182" t="s">
        <v>53</v>
      </c>
      <c r="B109" s="193" t="s">
        <v>146</v>
      </c>
      <c r="C109" s="210">
        <v>3330000</v>
      </c>
      <c r="D109" s="186">
        <v>991800</v>
      </c>
      <c r="E109" s="186">
        <v>973200</v>
      </c>
      <c r="F109" s="213"/>
      <c r="G109" s="186"/>
      <c r="H109" s="187">
        <f t="shared" si="9"/>
        <v>1965000</v>
      </c>
      <c r="I109" s="188">
        <f t="shared" si="10"/>
        <v>0.5900900900900901</v>
      </c>
      <c r="J109" s="192"/>
      <c r="K109" s="190"/>
    </row>
    <row r="110" spans="1:11" s="191" customFormat="1" ht="57" customHeight="1">
      <c r="A110" s="182" t="s">
        <v>54</v>
      </c>
      <c r="B110" s="193" t="s">
        <v>147</v>
      </c>
      <c r="C110" s="210">
        <v>150000</v>
      </c>
      <c r="D110" s="186">
        <v>150000</v>
      </c>
      <c r="E110" s="186">
        <v>0</v>
      </c>
      <c r="F110" s="211"/>
      <c r="G110" s="186"/>
      <c r="H110" s="187">
        <f t="shared" si="9"/>
        <v>150000</v>
      </c>
      <c r="I110" s="188">
        <f t="shared" si="10"/>
        <v>1</v>
      </c>
      <c r="J110" s="214"/>
      <c r="K110" s="190"/>
    </row>
    <row r="111" spans="1:11" s="191" customFormat="1" ht="89.25" customHeight="1">
      <c r="A111" s="182" t="s">
        <v>55</v>
      </c>
      <c r="B111" s="193" t="s">
        <v>148</v>
      </c>
      <c r="C111" s="210">
        <v>416000</v>
      </c>
      <c r="D111" s="186">
        <v>415200</v>
      </c>
      <c r="E111" s="186">
        <v>0</v>
      </c>
      <c r="F111" s="211"/>
      <c r="G111" s="186"/>
      <c r="H111" s="187">
        <f t="shared" si="9"/>
        <v>415200</v>
      </c>
      <c r="I111" s="188">
        <f t="shared" si="10"/>
        <v>0.9980769230769231</v>
      </c>
      <c r="J111" s="214"/>
      <c r="K111" s="190"/>
    </row>
    <row r="112" spans="1:11" s="191" customFormat="1" ht="60" customHeight="1">
      <c r="A112" s="182" t="s">
        <v>56</v>
      </c>
      <c r="B112" s="193" t="s">
        <v>149</v>
      </c>
      <c r="C112" s="210">
        <v>150000</v>
      </c>
      <c r="D112" s="186">
        <v>150000</v>
      </c>
      <c r="E112" s="186">
        <v>0</v>
      </c>
      <c r="F112" s="211"/>
      <c r="G112" s="186"/>
      <c r="H112" s="187">
        <f t="shared" si="9"/>
        <v>150000</v>
      </c>
      <c r="I112" s="188">
        <f t="shared" si="10"/>
        <v>1</v>
      </c>
      <c r="J112" s="192"/>
      <c r="K112" s="190"/>
    </row>
    <row r="113" spans="1:11" s="191" customFormat="1" ht="60" customHeight="1">
      <c r="A113" s="182" t="s">
        <v>57</v>
      </c>
      <c r="B113" s="193" t="s">
        <v>150</v>
      </c>
      <c r="C113" s="210">
        <v>45474000</v>
      </c>
      <c r="D113" s="186">
        <v>528000</v>
      </c>
      <c r="E113" s="186">
        <v>17452706</v>
      </c>
      <c r="F113" s="211"/>
      <c r="G113" s="186"/>
      <c r="H113" s="187">
        <f t="shared" si="9"/>
        <v>17980706</v>
      </c>
      <c r="I113" s="188">
        <f t="shared" si="10"/>
        <v>0.3954062981044113</v>
      </c>
      <c r="J113" s="192" t="s">
        <v>318</v>
      </c>
      <c r="K113" s="190"/>
    </row>
    <row r="114" spans="1:11" s="191" customFormat="1" ht="63" customHeight="1">
      <c r="A114" s="182" t="s">
        <v>58</v>
      </c>
      <c r="B114" s="193" t="s">
        <v>151</v>
      </c>
      <c r="C114" s="210">
        <v>80000</v>
      </c>
      <c r="D114" s="186">
        <v>33020</v>
      </c>
      <c r="E114" s="186">
        <v>2000</v>
      </c>
      <c r="F114" s="211"/>
      <c r="G114" s="186"/>
      <c r="H114" s="187">
        <f t="shared" si="9"/>
        <v>35020</v>
      </c>
      <c r="I114" s="188">
        <f t="shared" si="10"/>
        <v>0.43775</v>
      </c>
      <c r="J114" s="192" t="s">
        <v>315</v>
      </c>
      <c r="K114" s="190"/>
    </row>
    <row r="115" spans="1:11" s="191" customFormat="1" ht="63" customHeight="1">
      <c r="A115" s="182" t="s">
        <v>128</v>
      </c>
      <c r="B115" s="193" t="s">
        <v>152</v>
      </c>
      <c r="C115" s="210">
        <v>70000</v>
      </c>
      <c r="D115" s="186">
        <v>25618</v>
      </c>
      <c r="E115" s="186">
        <v>0</v>
      </c>
      <c r="F115" s="211"/>
      <c r="G115" s="186"/>
      <c r="H115" s="187">
        <f t="shared" si="9"/>
        <v>25618</v>
      </c>
      <c r="I115" s="188">
        <f t="shared" si="10"/>
        <v>0.36597142857142856</v>
      </c>
      <c r="J115" s="192" t="s">
        <v>315</v>
      </c>
      <c r="K115" s="190"/>
    </row>
    <row r="116" spans="1:11" s="191" customFormat="1" ht="66.75" customHeight="1">
      <c r="A116" s="194" t="s">
        <v>153</v>
      </c>
      <c r="B116" s="242" t="s">
        <v>154</v>
      </c>
      <c r="C116" s="243">
        <v>650000</v>
      </c>
      <c r="D116" s="198">
        <v>2160</v>
      </c>
      <c r="E116" s="198">
        <v>12167</v>
      </c>
      <c r="F116" s="244"/>
      <c r="G116" s="198"/>
      <c r="H116" s="199">
        <f t="shared" si="9"/>
        <v>14327</v>
      </c>
      <c r="I116" s="200">
        <f t="shared" si="10"/>
        <v>0.022041538461538463</v>
      </c>
      <c r="J116" s="201" t="s">
        <v>315</v>
      </c>
      <c r="K116" s="190"/>
    </row>
    <row r="117" spans="1:10" ht="30" customHeight="1">
      <c r="A117" s="286" t="s">
        <v>16</v>
      </c>
      <c r="B117" s="287"/>
      <c r="C117" s="245">
        <f aca="true" t="shared" si="11" ref="C117:H117">SUM(C91:C116)</f>
        <v>268849000</v>
      </c>
      <c r="D117" s="245">
        <f t="shared" si="11"/>
        <v>11734719</v>
      </c>
      <c r="E117" s="245">
        <f t="shared" si="11"/>
        <v>21556758</v>
      </c>
      <c r="F117" s="245"/>
      <c r="G117" s="245"/>
      <c r="H117" s="245">
        <f t="shared" si="11"/>
        <v>33291477</v>
      </c>
      <c r="I117" s="246">
        <f>H117/C117</f>
        <v>0.12382964786925002</v>
      </c>
      <c r="J117" s="247"/>
    </row>
    <row r="118" spans="1:10" ht="36.75" customHeight="1">
      <c r="A118" s="270" t="s">
        <v>20</v>
      </c>
      <c r="B118" s="289"/>
      <c r="C118" s="10"/>
      <c r="D118" s="10"/>
      <c r="E118" s="25"/>
      <c r="F118" s="9"/>
      <c r="G118" s="9"/>
      <c r="H118" s="27"/>
      <c r="I118" s="10"/>
      <c r="J118" s="52"/>
    </row>
    <row r="119" spans="1:11" s="191" customFormat="1" ht="60.75" customHeight="1">
      <c r="A119" s="55" t="s">
        <v>110</v>
      </c>
      <c r="B119" s="215" t="s">
        <v>155</v>
      </c>
      <c r="C119" s="248">
        <v>10000</v>
      </c>
      <c r="D119" s="248">
        <v>0</v>
      </c>
      <c r="E119" s="248">
        <v>4270</v>
      </c>
      <c r="F119" s="248"/>
      <c r="G119" s="248"/>
      <c r="H119" s="248">
        <f>SUM(D119:G119)</f>
        <v>4270</v>
      </c>
      <c r="I119" s="249">
        <f>H119/C119</f>
        <v>0.427</v>
      </c>
      <c r="J119" s="216" t="s">
        <v>323</v>
      </c>
      <c r="K119" s="190"/>
    </row>
    <row r="120" spans="1:11" s="191" customFormat="1" ht="67.5" customHeight="1">
      <c r="A120" s="55" t="s">
        <v>111</v>
      </c>
      <c r="B120" s="215" t="s">
        <v>156</v>
      </c>
      <c r="C120" s="248">
        <v>50000</v>
      </c>
      <c r="D120" s="248">
        <v>45200</v>
      </c>
      <c r="E120" s="248">
        <v>0</v>
      </c>
      <c r="F120" s="248"/>
      <c r="G120" s="248"/>
      <c r="H120" s="248">
        <f aca="true" t="shared" si="12" ref="H120:H182">SUM(D120:G120)</f>
        <v>45200</v>
      </c>
      <c r="I120" s="249">
        <f aca="true" t="shared" si="13" ref="I120:I182">H120/C120</f>
        <v>0.904</v>
      </c>
      <c r="J120" s="216" t="s">
        <v>323</v>
      </c>
      <c r="K120" s="190"/>
    </row>
    <row r="121" spans="1:11" s="191" customFormat="1" ht="55.5" customHeight="1">
      <c r="A121" s="55" t="s">
        <v>37</v>
      </c>
      <c r="B121" s="215" t="s">
        <v>157</v>
      </c>
      <c r="C121" s="248">
        <v>215000</v>
      </c>
      <c r="D121" s="248">
        <v>0</v>
      </c>
      <c r="E121" s="248">
        <v>0</v>
      </c>
      <c r="F121" s="248"/>
      <c r="G121" s="248"/>
      <c r="H121" s="248">
        <f t="shared" si="12"/>
        <v>0</v>
      </c>
      <c r="I121" s="249">
        <f t="shared" si="13"/>
        <v>0</v>
      </c>
      <c r="J121" s="216" t="s">
        <v>323</v>
      </c>
      <c r="K121" s="190"/>
    </row>
    <row r="122" spans="1:11" s="191" customFormat="1" ht="55.5" customHeight="1">
      <c r="A122" s="55" t="s">
        <v>38</v>
      </c>
      <c r="B122" s="215" t="s">
        <v>265</v>
      </c>
      <c r="C122" s="248">
        <v>6100000</v>
      </c>
      <c r="D122" s="248">
        <v>0</v>
      </c>
      <c r="E122" s="248">
        <v>1341000</v>
      </c>
      <c r="F122" s="248"/>
      <c r="G122" s="248"/>
      <c r="H122" s="248">
        <f t="shared" si="12"/>
        <v>1341000</v>
      </c>
      <c r="I122" s="249">
        <f t="shared" si="13"/>
        <v>0.2198360655737705</v>
      </c>
      <c r="J122" s="216" t="s">
        <v>324</v>
      </c>
      <c r="K122" s="190"/>
    </row>
    <row r="123" spans="1:11" s="191" customFormat="1" ht="45.75" customHeight="1">
      <c r="A123" s="55" t="s">
        <v>39</v>
      </c>
      <c r="B123" s="215" t="s">
        <v>266</v>
      </c>
      <c r="C123" s="248">
        <v>3359000</v>
      </c>
      <c r="D123" s="248">
        <v>0</v>
      </c>
      <c r="E123" s="248">
        <v>188598</v>
      </c>
      <c r="F123" s="248"/>
      <c r="G123" s="248"/>
      <c r="H123" s="248">
        <f t="shared" si="12"/>
        <v>188598</v>
      </c>
      <c r="I123" s="249">
        <f t="shared" si="13"/>
        <v>0.0561470675796368</v>
      </c>
      <c r="J123" s="217" t="s">
        <v>325</v>
      </c>
      <c r="K123" s="190"/>
    </row>
    <row r="124" spans="1:11" s="191" customFormat="1" ht="62.25" customHeight="1">
      <c r="A124" s="55" t="s">
        <v>40</v>
      </c>
      <c r="B124" s="215" t="s">
        <v>267</v>
      </c>
      <c r="C124" s="248">
        <v>600000</v>
      </c>
      <c r="D124" s="248">
        <v>0</v>
      </c>
      <c r="E124" s="248">
        <v>0</v>
      </c>
      <c r="F124" s="248"/>
      <c r="G124" s="248"/>
      <c r="H124" s="248">
        <f t="shared" si="12"/>
        <v>0</v>
      </c>
      <c r="I124" s="249">
        <f t="shared" si="13"/>
        <v>0</v>
      </c>
      <c r="J124" s="217" t="s">
        <v>323</v>
      </c>
      <c r="K124" s="190"/>
    </row>
    <row r="125" spans="1:11" s="191" customFormat="1" ht="106.5" customHeight="1">
      <c r="A125" s="55" t="s">
        <v>41</v>
      </c>
      <c r="B125" s="215" t="s">
        <v>158</v>
      </c>
      <c r="C125" s="248">
        <v>500000</v>
      </c>
      <c r="D125" s="248">
        <v>61000</v>
      </c>
      <c r="E125" s="248">
        <v>83560</v>
      </c>
      <c r="F125" s="248"/>
      <c r="G125" s="248"/>
      <c r="H125" s="248">
        <f t="shared" si="12"/>
        <v>144560</v>
      </c>
      <c r="I125" s="249">
        <f t="shared" si="13"/>
        <v>0.28912</v>
      </c>
      <c r="J125" s="216" t="s">
        <v>326</v>
      </c>
      <c r="K125" s="190"/>
    </row>
    <row r="126" spans="1:11" s="191" customFormat="1" ht="39.75" customHeight="1">
      <c r="A126" s="55" t="s">
        <v>43</v>
      </c>
      <c r="B126" s="215" t="s">
        <v>159</v>
      </c>
      <c r="C126" s="248">
        <v>600000</v>
      </c>
      <c r="D126" s="248">
        <v>0</v>
      </c>
      <c r="E126" s="248">
        <v>120000</v>
      </c>
      <c r="F126" s="248"/>
      <c r="G126" s="248"/>
      <c r="H126" s="248">
        <f t="shared" si="12"/>
        <v>120000</v>
      </c>
      <c r="I126" s="249">
        <f t="shared" si="13"/>
        <v>0.2</v>
      </c>
      <c r="J126" s="216" t="s">
        <v>323</v>
      </c>
      <c r="K126" s="190"/>
    </row>
    <row r="127" spans="1:11" s="191" customFormat="1" ht="51.75" customHeight="1">
      <c r="A127" s="55" t="s">
        <v>42</v>
      </c>
      <c r="B127" s="215" t="s">
        <v>160</v>
      </c>
      <c r="C127" s="248">
        <v>30000</v>
      </c>
      <c r="D127" s="248">
        <v>0</v>
      </c>
      <c r="E127" s="248">
        <v>0</v>
      </c>
      <c r="F127" s="248"/>
      <c r="G127" s="248"/>
      <c r="H127" s="248">
        <f t="shared" si="12"/>
        <v>0</v>
      </c>
      <c r="I127" s="249">
        <f t="shared" si="13"/>
        <v>0</v>
      </c>
      <c r="J127" s="216" t="s">
        <v>323</v>
      </c>
      <c r="K127" s="190"/>
    </row>
    <row r="128" spans="1:11" s="191" customFormat="1" ht="47.25">
      <c r="A128" s="55" t="s">
        <v>44</v>
      </c>
      <c r="B128" s="215" t="s">
        <v>161</v>
      </c>
      <c r="C128" s="248">
        <v>55700000</v>
      </c>
      <c r="D128" s="248">
        <v>2610000</v>
      </c>
      <c r="E128" s="248">
        <v>7681000</v>
      </c>
      <c r="F128" s="248"/>
      <c r="G128" s="248"/>
      <c r="H128" s="248">
        <f t="shared" si="12"/>
        <v>10291000</v>
      </c>
      <c r="I128" s="249">
        <f t="shared" si="13"/>
        <v>0.1847576301615799</v>
      </c>
      <c r="J128" s="216" t="s">
        <v>326</v>
      </c>
      <c r="K128" s="190"/>
    </row>
    <row r="129" spans="1:11" s="191" customFormat="1" ht="57.75" customHeight="1">
      <c r="A129" s="55" t="s">
        <v>45</v>
      </c>
      <c r="B129" s="215" t="s">
        <v>162</v>
      </c>
      <c r="C129" s="248">
        <v>1000000</v>
      </c>
      <c r="D129" s="248">
        <v>31355</v>
      </c>
      <c r="E129" s="248">
        <v>20000</v>
      </c>
      <c r="F129" s="248"/>
      <c r="G129" s="248"/>
      <c r="H129" s="248">
        <f t="shared" si="12"/>
        <v>51355</v>
      </c>
      <c r="I129" s="249">
        <f t="shared" si="13"/>
        <v>0.051355</v>
      </c>
      <c r="J129" s="216" t="s">
        <v>326</v>
      </c>
      <c r="K129" s="190"/>
    </row>
    <row r="130" spans="1:11" s="191" customFormat="1" ht="90" customHeight="1">
      <c r="A130" s="55" t="s">
        <v>46</v>
      </c>
      <c r="B130" s="215" t="s">
        <v>163</v>
      </c>
      <c r="C130" s="248">
        <v>7000000</v>
      </c>
      <c r="D130" s="248">
        <v>0</v>
      </c>
      <c r="E130" s="248">
        <v>0</v>
      </c>
      <c r="F130" s="248"/>
      <c r="G130" s="248"/>
      <c r="H130" s="248">
        <f t="shared" si="12"/>
        <v>0</v>
      </c>
      <c r="I130" s="249">
        <f t="shared" si="13"/>
        <v>0</v>
      </c>
      <c r="J130" s="216" t="s">
        <v>327</v>
      </c>
      <c r="K130" s="190"/>
    </row>
    <row r="131" spans="1:11" s="191" customFormat="1" ht="44.25" customHeight="1">
      <c r="A131" s="55" t="s">
        <v>47</v>
      </c>
      <c r="B131" s="215" t="s">
        <v>164</v>
      </c>
      <c r="C131" s="248">
        <v>70000</v>
      </c>
      <c r="D131" s="248">
        <v>0</v>
      </c>
      <c r="E131" s="248">
        <v>0</v>
      </c>
      <c r="F131" s="248"/>
      <c r="G131" s="248"/>
      <c r="H131" s="248">
        <f t="shared" si="12"/>
        <v>0</v>
      </c>
      <c r="I131" s="249">
        <f t="shared" si="13"/>
        <v>0</v>
      </c>
      <c r="J131" s="216" t="s">
        <v>325</v>
      </c>
      <c r="K131" s="190"/>
    </row>
    <row r="132" spans="1:11" s="191" customFormat="1" ht="60" customHeight="1">
      <c r="A132" s="55" t="s">
        <v>48</v>
      </c>
      <c r="B132" s="215" t="s">
        <v>165</v>
      </c>
      <c r="C132" s="248">
        <v>25000</v>
      </c>
      <c r="D132" s="248">
        <v>0</v>
      </c>
      <c r="E132" s="248">
        <v>532</v>
      </c>
      <c r="F132" s="248"/>
      <c r="G132" s="248"/>
      <c r="H132" s="248">
        <f t="shared" si="12"/>
        <v>532</v>
      </c>
      <c r="I132" s="249">
        <f t="shared" si="13"/>
        <v>0.02128</v>
      </c>
      <c r="J132" s="216" t="s">
        <v>323</v>
      </c>
      <c r="K132" s="190"/>
    </row>
    <row r="133" spans="1:11" s="191" customFormat="1" ht="60" customHeight="1">
      <c r="A133" s="55" t="s">
        <v>49</v>
      </c>
      <c r="B133" s="215" t="s">
        <v>166</v>
      </c>
      <c r="C133" s="248">
        <v>25000</v>
      </c>
      <c r="D133" s="248">
        <v>0</v>
      </c>
      <c r="E133" s="248">
        <v>0</v>
      </c>
      <c r="F133" s="248"/>
      <c r="G133" s="248"/>
      <c r="H133" s="248">
        <f t="shared" si="12"/>
        <v>0</v>
      </c>
      <c r="I133" s="249">
        <f t="shared" si="13"/>
        <v>0</v>
      </c>
      <c r="J133" s="216" t="s">
        <v>323</v>
      </c>
      <c r="K133" s="190"/>
    </row>
    <row r="134" spans="1:11" s="191" customFormat="1" ht="56.25" customHeight="1">
      <c r="A134" s="62" t="s">
        <v>50</v>
      </c>
      <c r="B134" s="218" t="s">
        <v>167</v>
      </c>
      <c r="C134" s="250">
        <v>177000</v>
      </c>
      <c r="D134" s="250">
        <v>0</v>
      </c>
      <c r="E134" s="250">
        <v>0</v>
      </c>
      <c r="F134" s="250"/>
      <c r="G134" s="250"/>
      <c r="H134" s="250">
        <f t="shared" si="12"/>
        <v>0</v>
      </c>
      <c r="I134" s="251">
        <f t="shared" si="13"/>
        <v>0</v>
      </c>
      <c r="J134" s="219" t="s">
        <v>325</v>
      </c>
      <c r="K134" s="190"/>
    </row>
    <row r="135" spans="1:11" s="191" customFormat="1" ht="93" customHeight="1">
      <c r="A135" s="68" t="s">
        <v>51</v>
      </c>
      <c r="B135" s="220" t="s">
        <v>184</v>
      </c>
      <c r="C135" s="252">
        <v>100000</v>
      </c>
      <c r="D135" s="252">
        <v>0</v>
      </c>
      <c r="E135" s="252">
        <v>0</v>
      </c>
      <c r="F135" s="252"/>
      <c r="G135" s="252"/>
      <c r="H135" s="252">
        <f t="shared" si="12"/>
        <v>0</v>
      </c>
      <c r="I135" s="253">
        <f t="shared" si="13"/>
        <v>0</v>
      </c>
      <c r="J135" s="221" t="s">
        <v>328</v>
      </c>
      <c r="K135" s="190"/>
    </row>
    <row r="136" spans="1:11" s="191" customFormat="1" ht="42" customHeight="1">
      <c r="A136" s="55" t="s">
        <v>52</v>
      </c>
      <c r="B136" s="215" t="s">
        <v>185</v>
      </c>
      <c r="C136" s="248">
        <v>698000</v>
      </c>
      <c r="D136" s="248">
        <v>98164</v>
      </c>
      <c r="E136" s="248">
        <v>96985</v>
      </c>
      <c r="F136" s="248"/>
      <c r="G136" s="248"/>
      <c r="H136" s="248">
        <f t="shared" si="12"/>
        <v>195149</v>
      </c>
      <c r="I136" s="249">
        <f t="shared" si="13"/>
        <v>0.27958309455587393</v>
      </c>
      <c r="J136" s="216" t="s">
        <v>329</v>
      </c>
      <c r="K136" s="190"/>
    </row>
    <row r="137" spans="1:11" s="191" customFormat="1" ht="42" customHeight="1">
      <c r="A137" s="55" t="s">
        <v>53</v>
      </c>
      <c r="B137" s="215" t="s">
        <v>169</v>
      </c>
      <c r="C137" s="248">
        <v>576000</v>
      </c>
      <c r="D137" s="248">
        <v>170752</v>
      </c>
      <c r="E137" s="248">
        <v>183690</v>
      </c>
      <c r="F137" s="248"/>
      <c r="G137" s="248"/>
      <c r="H137" s="248">
        <f t="shared" si="12"/>
        <v>354442</v>
      </c>
      <c r="I137" s="249">
        <f t="shared" si="13"/>
        <v>0.6153506944444445</v>
      </c>
      <c r="J137" s="216"/>
      <c r="K137" s="190"/>
    </row>
    <row r="138" spans="1:11" s="191" customFormat="1" ht="62.25" customHeight="1">
      <c r="A138" s="55" t="s">
        <v>54</v>
      </c>
      <c r="B138" s="215" t="s">
        <v>170</v>
      </c>
      <c r="C138" s="248">
        <v>300000</v>
      </c>
      <c r="D138" s="248">
        <v>380</v>
      </c>
      <c r="E138" s="248">
        <v>17000</v>
      </c>
      <c r="F138" s="248"/>
      <c r="G138" s="248"/>
      <c r="H138" s="248">
        <f t="shared" si="12"/>
        <v>17380</v>
      </c>
      <c r="I138" s="249">
        <f t="shared" si="13"/>
        <v>0.05793333333333334</v>
      </c>
      <c r="J138" s="216" t="s">
        <v>330</v>
      </c>
      <c r="K138" s="190"/>
    </row>
    <row r="139" spans="1:11" s="191" customFormat="1" ht="51" customHeight="1">
      <c r="A139" s="55" t="s">
        <v>55</v>
      </c>
      <c r="B139" s="215" t="s">
        <v>171</v>
      </c>
      <c r="C139" s="248">
        <v>3000000</v>
      </c>
      <c r="D139" s="248">
        <v>0</v>
      </c>
      <c r="E139" s="248">
        <v>563405</v>
      </c>
      <c r="F139" s="248"/>
      <c r="G139" s="248"/>
      <c r="H139" s="248">
        <f t="shared" si="12"/>
        <v>563405</v>
      </c>
      <c r="I139" s="249">
        <f t="shared" si="13"/>
        <v>0.18780166666666667</v>
      </c>
      <c r="J139" s="216" t="s">
        <v>331</v>
      </c>
      <c r="K139" s="190"/>
    </row>
    <row r="140" spans="1:11" s="191" customFormat="1" ht="71.25" customHeight="1">
      <c r="A140" s="55" t="s">
        <v>56</v>
      </c>
      <c r="B140" s="215" t="s">
        <v>172</v>
      </c>
      <c r="C140" s="248">
        <v>3274000</v>
      </c>
      <c r="D140" s="248">
        <v>245060</v>
      </c>
      <c r="E140" s="248">
        <v>111097</v>
      </c>
      <c r="F140" s="248"/>
      <c r="G140" s="248"/>
      <c r="H140" s="248">
        <f t="shared" si="12"/>
        <v>356157</v>
      </c>
      <c r="I140" s="249">
        <f t="shared" si="13"/>
        <v>0.10878344532681734</v>
      </c>
      <c r="J140" s="216" t="s">
        <v>332</v>
      </c>
      <c r="K140" s="190"/>
    </row>
    <row r="141" spans="1:11" s="191" customFormat="1" ht="221.25" customHeight="1">
      <c r="A141" s="55" t="s">
        <v>57</v>
      </c>
      <c r="B141" s="215" t="s">
        <v>173</v>
      </c>
      <c r="C141" s="248">
        <v>17007000</v>
      </c>
      <c r="D141" s="248">
        <v>1513291</v>
      </c>
      <c r="E141" s="248">
        <v>3235740</v>
      </c>
      <c r="F141" s="248"/>
      <c r="G141" s="248"/>
      <c r="H141" s="248">
        <f t="shared" si="12"/>
        <v>4749031</v>
      </c>
      <c r="I141" s="249">
        <f t="shared" si="13"/>
        <v>0.27923978361851004</v>
      </c>
      <c r="J141" s="216" t="s">
        <v>359</v>
      </c>
      <c r="K141" s="190"/>
    </row>
    <row r="142" spans="1:11" s="191" customFormat="1" ht="63" customHeight="1">
      <c r="A142" s="55" t="s">
        <v>58</v>
      </c>
      <c r="B142" s="215" t="s">
        <v>174</v>
      </c>
      <c r="C142" s="248">
        <v>1116000</v>
      </c>
      <c r="D142" s="248">
        <v>0</v>
      </c>
      <c r="E142" s="248">
        <v>81480</v>
      </c>
      <c r="F142" s="248"/>
      <c r="G142" s="248"/>
      <c r="H142" s="248">
        <f t="shared" si="12"/>
        <v>81480</v>
      </c>
      <c r="I142" s="249">
        <f t="shared" si="13"/>
        <v>0.07301075268817205</v>
      </c>
      <c r="J142" s="216" t="s">
        <v>331</v>
      </c>
      <c r="K142" s="190"/>
    </row>
    <row r="143" spans="1:11" s="191" customFormat="1" ht="75" customHeight="1">
      <c r="A143" s="55" t="s">
        <v>128</v>
      </c>
      <c r="B143" s="215" t="s">
        <v>186</v>
      </c>
      <c r="C143" s="248">
        <v>1500000</v>
      </c>
      <c r="D143" s="248">
        <v>74444</v>
      </c>
      <c r="E143" s="248">
        <v>637206</v>
      </c>
      <c r="F143" s="248"/>
      <c r="G143" s="248"/>
      <c r="H143" s="248">
        <f t="shared" si="12"/>
        <v>711650</v>
      </c>
      <c r="I143" s="249">
        <f t="shared" si="13"/>
        <v>0.4744333333333333</v>
      </c>
      <c r="J143" s="216" t="s">
        <v>333</v>
      </c>
      <c r="K143" s="190"/>
    </row>
    <row r="144" spans="1:11" s="191" customFormat="1" ht="62.25" customHeight="1">
      <c r="A144" s="55" t="s">
        <v>153</v>
      </c>
      <c r="B144" s="215" t="s">
        <v>175</v>
      </c>
      <c r="C144" s="248">
        <v>384000</v>
      </c>
      <c r="D144" s="248">
        <v>24000</v>
      </c>
      <c r="E144" s="248">
        <v>24000</v>
      </c>
      <c r="F144" s="248"/>
      <c r="G144" s="248"/>
      <c r="H144" s="248">
        <f t="shared" si="12"/>
        <v>48000</v>
      </c>
      <c r="I144" s="249">
        <f t="shared" si="13"/>
        <v>0.125</v>
      </c>
      <c r="J144" s="216" t="s">
        <v>334</v>
      </c>
      <c r="K144" s="190"/>
    </row>
    <row r="145" spans="1:11" s="191" customFormat="1" ht="61.5" customHeight="1">
      <c r="A145" s="55" t="s">
        <v>168</v>
      </c>
      <c r="B145" s="215" t="s">
        <v>176</v>
      </c>
      <c r="C145" s="248">
        <v>682000</v>
      </c>
      <c r="D145" s="248">
        <v>159054</v>
      </c>
      <c r="E145" s="248">
        <v>252680</v>
      </c>
      <c r="F145" s="248"/>
      <c r="G145" s="248"/>
      <c r="H145" s="248">
        <f t="shared" si="12"/>
        <v>411734</v>
      </c>
      <c r="I145" s="249">
        <f t="shared" si="13"/>
        <v>0.6037155425219941</v>
      </c>
      <c r="J145" s="216"/>
      <c r="K145" s="190"/>
    </row>
    <row r="146" spans="1:11" s="191" customFormat="1" ht="73.5" customHeight="1">
      <c r="A146" s="55" t="s">
        <v>219</v>
      </c>
      <c r="B146" s="215" t="s">
        <v>177</v>
      </c>
      <c r="C146" s="248">
        <v>700000</v>
      </c>
      <c r="D146" s="248">
        <v>43000</v>
      </c>
      <c r="E146" s="248">
        <v>95000</v>
      </c>
      <c r="F146" s="248"/>
      <c r="G146" s="248"/>
      <c r="H146" s="248">
        <f t="shared" si="12"/>
        <v>138000</v>
      </c>
      <c r="I146" s="249">
        <f t="shared" si="13"/>
        <v>0.19714285714285715</v>
      </c>
      <c r="J146" s="216" t="s">
        <v>360</v>
      </c>
      <c r="K146" s="190"/>
    </row>
    <row r="147" spans="1:11" s="191" customFormat="1" ht="58.5" customHeight="1">
      <c r="A147" s="55" t="s">
        <v>220</v>
      </c>
      <c r="B147" s="215" t="s">
        <v>178</v>
      </c>
      <c r="C147" s="248">
        <v>29718000</v>
      </c>
      <c r="D147" s="248">
        <v>5065953</v>
      </c>
      <c r="E147" s="248">
        <v>9316678</v>
      </c>
      <c r="F147" s="248"/>
      <c r="G147" s="248"/>
      <c r="H147" s="248">
        <f t="shared" si="12"/>
        <v>14382631</v>
      </c>
      <c r="I147" s="249">
        <f t="shared" si="13"/>
        <v>0.48397035466720506</v>
      </c>
      <c r="J147" s="216" t="s">
        <v>339</v>
      </c>
      <c r="K147" s="190"/>
    </row>
    <row r="148" spans="1:11" s="191" customFormat="1" ht="53.25" customHeight="1">
      <c r="A148" s="62" t="s">
        <v>221</v>
      </c>
      <c r="B148" s="218" t="s">
        <v>179</v>
      </c>
      <c r="C148" s="250">
        <v>100000</v>
      </c>
      <c r="D148" s="250">
        <v>0</v>
      </c>
      <c r="E148" s="250">
        <v>0</v>
      </c>
      <c r="F148" s="250"/>
      <c r="G148" s="250"/>
      <c r="H148" s="250">
        <f t="shared" si="12"/>
        <v>0</v>
      </c>
      <c r="I148" s="251">
        <f t="shared" si="13"/>
        <v>0</v>
      </c>
      <c r="J148" s="219" t="s">
        <v>335</v>
      </c>
      <c r="K148" s="190"/>
    </row>
    <row r="149" spans="1:11" s="191" customFormat="1" ht="136.5" customHeight="1">
      <c r="A149" s="68" t="s">
        <v>222</v>
      </c>
      <c r="B149" s="220" t="s">
        <v>180</v>
      </c>
      <c r="C149" s="252">
        <v>28574000</v>
      </c>
      <c r="D149" s="252">
        <v>0</v>
      </c>
      <c r="E149" s="252">
        <v>0</v>
      </c>
      <c r="F149" s="252"/>
      <c r="G149" s="252"/>
      <c r="H149" s="252">
        <f t="shared" si="12"/>
        <v>0</v>
      </c>
      <c r="I149" s="253">
        <f t="shared" si="13"/>
        <v>0</v>
      </c>
      <c r="J149" s="221" t="s">
        <v>336</v>
      </c>
      <c r="K149" s="190"/>
    </row>
    <row r="150" spans="1:11" s="191" customFormat="1" ht="100.5" customHeight="1">
      <c r="A150" s="55" t="s">
        <v>223</v>
      </c>
      <c r="B150" s="215" t="s">
        <v>181</v>
      </c>
      <c r="C150" s="248">
        <v>250000</v>
      </c>
      <c r="D150" s="248">
        <v>39831</v>
      </c>
      <c r="E150" s="248">
        <v>23889</v>
      </c>
      <c r="F150" s="248"/>
      <c r="G150" s="248"/>
      <c r="H150" s="248">
        <f t="shared" si="12"/>
        <v>63720</v>
      </c>
      <c r="I150" s="249">
        <f t="shared" si="13"/>
        <v>0.25488</v>
      </c>
      <c r="J150" s="216" t="s">
        <v>333</v>
      </c>
      <c r="K150" s="190"/>
    </row>
    <row r="151" spans="1:11" s="191" customFormat="1" ht="59.25" customHeight="1">
      <c r="A151" s="55" t="s">
        <v>224</v>
      </c>
      <c r="B151" s="215" t="s">
        <v>182</v>
      </c>
      <c r="C151" s="248">
        <v>1000000</v>
      </c>
      <c r="D151" s="248">
        <v>0</v>
      </c>
      <c r="E151" s="248">
        <v>0</v>
      </c>
      <c r="F151" s="248"/>
      <c r="G151" s="248"/>
      <c r="H151" s="248">
        <f t="shared" si="12"/>
        <v>0</v>
      </c>
      <c r="I151" s="249">
        <f t="shared" si="13"/>
        <v>0</v>
      </c>
      <c r="J151" s="216" t="s">
        <v>337</v>
      </c>
      <c r="K151" s="190"/>
    </row>
    <row r="152" spans="1:11" s="191" customFormat="1" ht="69" customHeight="1">
      <c r="A152" s="55" t="s">
        <v>225</v>
      </c>
      <c r="B152" s="215" t="s">
        <v>183</v>
      </c>
      <c r="C152" s="248">
        <v>300000</v>
      </c>
      <c r="D152" s="248">
        <v>0</v>
      </c>
      <c r="E152" s="248">
        <v>44900</v>
      </c>
      <c r="F152" s="248"/>
      <c r="G152" s="248"/>
      <c r="H152" s="248">
        <f t="shared" si="12"/>
        <v>44900</v>
      </c>
      <c r="I152" s="249">
        <f t="shared" si="13"/>
        <v>0.14966666666666667</v>
      </c>
      <c r="J152" s="216" t="s">
        <v>338</v>
      </c>
      <c r="K152" s="190"/>
    </row>
    <row r="153" spans="1:11" s="191" customFormat="1" ht="223.5" customHeight="1">
      <c r="A153" s="55" t="s">
        <v>226</v>
      </c>
      <c r="B153" s="215" t="s">
        <v>191</v>
      </c>
      <c r="C153" s="248">
        <v>88370000</v>
      </c>
      <c r="D153" s="248">
        <v>14184871</v>
      </c>
      <c r="E153" s="248">
        <v>16937383</v>
      </c>
      <c r="F153" s="248"/>
      <c r="G153" s="248"/>
      <c r="H153" s="248">
        <f t="shared" si="12"/>
        <v>31122254</v>
      </c>
      <c r="I153" s="249">
        <f t="shared" si="13"/>
        <v>0.352181215344574</v>
      </c>
      <c r="J153" s="216" t="s">
        <v>340</v>
      </c>
      <c r="K153" s="190"/>
    </row>
    <row r="154" spans="1:11" s="191" customFormat="1" ht="279.75" customHeight="1">
      <c r="A154" s="55" t="s">
        <v>227</v>
      </c>
      <c r="B154" s="183" t="s">
        <v>192</v>
      </c>
      <c r="C154" s="213">
        <v>10000000</v>
      </c>
      <c r="D154" s="222">
        <v>4007872</v>
      </c>
      <c r="E154" s="222">
        <v>831476</v>
      </c>
      <c r="F154" s="222"/>
      <c r="G154" s="222"/>
      <c r="H154" s="248">
        <f t="shared" si="12"/>
        <v>4839348</v>
      </c>
      <c r="I154" s="249">
        <f t="shared" si="13"/>
        <v>0.4839348</v>
      </c>
      <c r="J154" s="223" t="s">
        <v>193</v>
      </c>
      <c r="K154" s="190"/>
    </row>
    <row r="155" spans="1:10" s="191" customFormat="1" ht="146.25" customHeight="1">
      <c r="A155" s="62" t="s">
        <v>228</v>
      </c>
      <c r="B155" s="259" t="s">
        <v>196</v>
      </c>
      <c r="C155" s="254">
        <v>864000</v>
      </c>
      <c r="D155" s="168">
        <v>40000</v>
      </c>
      <c r="E155" s="168">
        <v>91315</v>
      </c>
      <c r="F155" s="168"/>
      <c r="G155" s="168"/>
      <c r="H155" s="255">
        <f t="shared" si="12"/>
        <v>131315</v>
      </c>
      <c r="I155" s="256">
        <f t="shared" si="13"/>
        <v>0.1519849537037037</v>
      </c>
      <c r="J155" s="224" t="s">
        <v>341</v>
      </c>
    </row>
    <row r="156" spans="1:10" s="191" customFormat="1" ht="100.5" customHeight="1">
      <c r="A156" s="68" t="s">
        <v>229</v>
      </c>
      <c r="B156" s="260" t="s">
        <v>197</v>
      </c>
      <c r="C156" s="257">
        <v>2559000</v>
      </c>
      <c r="D156" s="176">
        <v>40263</v>
      </c>
      <c r="E156" s="176">
        <v>624494</v>
      </c>
      <c r="F156" s="176"/>
      <c r="G156" s="176"/>
      <c r="H156" s="128">
        <f t="shared" si="12"/>
        <v>664757</v>
      </c>
      <c r="I156" s="258">
        <f t="shared" si="13"/>
        <v>0.25977217663149665</v>
      </c>
      <c r="J156" s="225" t="s">
        <v>342</v>
      </c>
    </row>
    <row r="157" spans="1:10" s="191" customFormat="1" ht="173.25" customHeight="1">
      <c r="A157" s="55" t="s">
        <v>230</v>
      </c>
      <c r="B157" s="56" t="s">
        <v>195</v>
      </c>
      <c r="C157" s="228">
        <v>2951000</v>
      </c>
      <c r="D157" s="226">
        <v>38436</v>
      </c>
      <c r="E157" s="226">
        <v>447617</v>
      </c>
      <c r="F157" s="226"/>
      <c r="G157" s="226"/>
      <c r="H157" s="248">
        <f t="shared" si="12"/>
        <v>486053</v>
      </c>
      <c r="I157" s="249">
        <f t="shared" si="13"/>
        <v>0.16470789562860047</v>
      </c>
      <c r="J157" s="227" t="s">
        <v>343</v>
      </c>
    </row>
    <row r="158" spans="1:10" s="191" customFormat="1" ht="114" customHeight="1">
      <c r="A158" s="55" t="s">
        <v>231</v>
      </c>
      <c r="B158" s="56" t="s">
        <v>194</v>
      </c>
      <c r="C158" s="228">
        <v>3600000</v>
      </c>
      <c r="D158" s="226">
        <v>39000</v>
      </c>
      <c r="E158" s="226">
        <v>1076000</v>
      </c>
      <c r="F158" s="226"/>
      <c r="G158" s="226"/>
      <c r="H158" s="248">
        <f t="shared" si="12"/>
        <v>1115000</v>
      </c>
      <c r="I158" s="249">
        <f t="shared" si="13"/>
        <v>0.30972222222222223</v>
      </c>
      <c r="J158" s="227" t="s">
        <v>344</v>
      </c>
    </row>
    <row r="159" spans="1:10" s="191" customFormat="1" ht="147" customHeight="1">
      <c r="A159" s="55" t="s">
        <v>232</v>
      </c>
      <c r="B159" s="56" t="s">
        <v>198</v>
      </c>
      <c r="C159" s="228">
        <v>800000</v>
      </c>
      <c r="D159" s="226">
        <v>0</v>
      </c>
      <c r="E159" s="226">
        <v>235996</v>
      </c>
      <c r="F159" s="226"/>
      <c r="G159" s="226"/>
      <c r="H159" s="248">
        <f t="shared" si="12"/>
        <v>235996</v>
      </c>
      <c r="I159" s="249">
        <f t="shared" si="13"/>
        <v>0.294995</v>
      </c>
      <c r="J159" s="223" t="s">
        <v>345</v>
      </c>
    </row>
    <row r="160" spans="1:10" s="191" customFormat="1" ht="409.5" customHeight="1">
      <c r="A160" s="62" t="s">
        <v>233</v>
      </c>
      <c r="B160" s="63" t="s">
        <v>352</v>
      </c>
      <c r="C160" s="261">
        <v>1997000</v>
      </c>
      <c r="D160" s="262">
        <v>0</v>
      </c>
      <c r="E160" s="262">
        <v>0</v>
      </c>
      <c r="F160" s="262"/>
      <c r="G160" s="262"/>
      <c r="H160" s="250">
        <f t="shared" si="12"/>
        <v>0</v>
      </c>
      <c r="I160" s="251">
        <f t="shared" si="13"/>
        <v>0</v>
      </c>
      <c r="J160" s="263" t="s">
        <v>346</v>
      </c>
    </row>
    <row r="161" spans="1:10" s="191" customFormat="1" ht="110.25" customHeight="1">
      <c r="A161" s="68" t="s">
        <v>234</v>
      </c>
      <c r="B161" s="69" t="s">
        <v>202</v>
      </c>
      <c r="C161" s="264">
        <v>800000</v>
      </c>
      <c r="D161" s="265">
        <v>0</v>
      </c>
      <c r="E161" s="265">
        <v>1620</v>
      </c>
      <c r="F161" s="265"/>
      <c r="G161" s="265"/>
      <c r="H161" s="252">
        <f t="shared" si="12"/>
        <v>1620</v>
      </c>
      <c r="I161" s="253">
        <f t="shared" si="13"/>
        <v>0.002025</v>
      </c>
      <c r="J161" s="239" t="s">
        <v>347</v>
      </c>
    </row>
    <row r="162" spans="1:11" s="191" customFormat="1" ht="205.5" customHeight="1">
      <c r="A162" s="55" t="s">
        <v>235</v>
      </c>
      <c r="B162" s="56" t="s">
        <v>203</v>
      </c>
      <c r="C162" s="228">
        <v>6120000</v>
      </c>
      <c r="D162" s="226">
        <v>122366</v>
      </c>
      <c r="E162" s="226">
        <v>252810</v>
      </c>
      <c r="F162" s="226"/>
      <c r="G162" s="226"/>
      <c r="H162" s="248">
        <f t="shared" si="12"/>
        <v>375176</v>
      </c>
      <c r="I162" s="249">
        <f t="shared" si="13"/>
        <v>0.06130326797385621</v>
      </c>
      <c r="J162" s="223" t="s">
        <v>348</v>
      </c>
      <c r="K162" s="229"/>
    </row>
    <row r="163" spans="1:10" s="191" customFormat="1" ht="107.25" customHeight="1">
      <c r="A163" s="55" t="s">
        <v>236</v>
      </c>
      <c r="B163" s="56" t="s">
        <v>199</v>
      </c>
      <c r="C163" s="228">
        <v>1550000</v>
      </c>
      <c r="D163" s="226">
        <v>0</v>
      </c>
      <c r="E163" s="226">
        <v>0</v>
      </c>
      <c r="F163" s="226"/>
      <c r="G163" s="226"/>
      <c r="H163" s="248">
        <f t="shared" si="12"/>
        <v>0</v>
      </c>
      <c r="I163" s="249">
        <f t="shared" si="13"/>
        <v>0</v>
      </c>
      <c r="J163" s="223" t="s">
        <v>349</v>
      </c>
    </row>
    <row r="164" spans="1:10" s="191" customFormat="1" ht="84" customHeight="1">
      <c r="A164" s="55" t="s">
        <v>237</v>
      </c>
      <c r="B164" s="56" t="s">
        <v>200</v>
      </c>
      <c r="C164" s="228">
        <v>262000</v>
      </c>
      <c r="D164" s="226">
        <v>0</v>
      </c>
      <c r="E164" s="226">
        <v>0</v>
      </c>
      <c r="F164" s="226"/>
      <c r="G164" s="226"/>
      <c r="H164" s="248">
        <f t="shared" si="12"/>
        <v>0</v>
      </c>
      <c r="I164" s="249">
        <f t="shared" si="13"/>
        <v>0</v>
      </c>
      <c r="J164" s="223" t="s">
        <v>350</v>
      </c>
    </row>
    <row r="165" spans="1:10" s="191" customFormat="1" ht="66" customHeight="1">
      <c r="A165" s="55" t="s">
        <v>238</v>
      </c>
      <c r="B165" s="56" t="s">
        <v>201</v>
      </c>
      <c r="C165" s="228">
        <v>368000</v>
      </c>
      <c r="D165" s="226">
        <v>0</v>
      </c>
      <c r="E165" s="240">
        <v>81600</v>
      </c>
      <c r="F165" s="226"/>
      <c r="G165" s="226"/>
      <c r="H165" s="248">
        <f t="shared" si="12"/>
        <v>81600</v>
      </c>
      <c r="I165" s="249">
        <f t="shared" si="13"/>
        <v>0.2217391304347826</v>
      </c>
      <c r="J165" s="223" t="s">
        <v>351</v>
      </c>
    </row>
    <row r="166" spans="1:11" s="191" customFormat="1" ht="57" customHeight="1">
      <c r="A166" s="55" t="s">
        <v>239</v>
      </c>
      <c r="B166" s="230" t="s">
        <v>204</v>
      </c>
      <c r="C166" s="226">
        <v>12598000</v>
      </c>
      <c r="D166" s="231">
        <v>4225812</v>
      </c>
      <c r="E166" s="232">
        <v>1243221</v>
      </c>
      <c r="F166" s="233"/>
      <c r="G166" s="233"/>
      <c r="H166" s="248">
        <f t="shared" si="12"/>
        <v>5469033</v>
      </c>
      <c r="I166" s="249">
        <f t="shared" si="13"/>
        <v>0.434119145896174</v>
      </c>
      <c r="J166" s="223" t="s">
        <v>361</v>
      </c>
      <c r="K166" s="190"/>
    </row>
    <row r="167" spans="1:11" s="191" customFormat="1" ht="43.5" customHeight="1">
      <c r="A167" s="55" t="s">
        <v>240</v>
      </c>
      <c r="B167" s="230" t="s">
        <v>205</v>
      </c>
      <c r="C167" s="226">
        <v>276000</v>
      </c>
      <c r="D167" s="231">
        <v>20000</v>
      </c>
      <c r="E167" s="232">
        <v>14610</v>
      </c>
      <c r="F167" s="233"/>
      <c r="G167" s="233"/>
      <c r="H167" s="248">
        <f t="shared" si="12"/>
        <v>34610</v>
      </c>
      <c r="I167" s="249">
        <f t="shared" si="13"/>
        <v>0.12539855072463768</v>
      </c>
      <c r="J167" s="223" t="s">
        <v>362</v>
      </c>
      <c r="K167" s="190"/>
    </row>
    <row r="168" spans="1:11" s="191" customFormat="1" ht="48.75" customHeight="1">
      <c r="A168" s="55" t="s">
        <v>241</v>
      </c>
      <c r="B168" s="230" t="s">
        <v>206</v>
      </c>
      <c r="C168" s="226">
        <v>170000</v>
      </c>
      <c r="D168" s="231">
        <v>0</v>
      </c>
      <c r="E168" s="232">
        <v>4100</v>
      </c>
      <c r="F168" s="233"/>
      <c r="G168" s="233"/>
      <c r="H168" s="248">
        <f t="shared" si="12"/>
        <v>4100</v>
      </c>
      <c r="I168" s="249">
        <f t="shared" si="13"/>
        <v>0.02411764705882353</v>
      </c>
      <c r="J168" s="223" t="s">
        <v>362</v>
      </c>
      <c r="K168" s="190"/>
    </row>
    <row r="169" spans="1:11" s="191" customFormat="1" ht="46.5" customHeight="1">
      <c r="A169" s="55" t="s">
        <v>242</v>
      </c>
      <c r="B169" s="230" t="s">
        <v>207</v>
      </c>
      <c r="C169" s="226">
        <v>19000</v>
      </c>
      <c r="D169" s="231">
        <v>0</v>
      </c>
      <c r="E169" s="232">
        <v>0</v>
      </c>
      <c r="F169" s="233"/>
      <c r="G169" s="233"/>
      <c r="H169" s="248">
        <f t="shared" si="12"/>
        <v>0</v>
      </c>
      <c r="I169" s="249">
        <f t="shared" si="13"/>
        <v>0</v>
      </c>
      <c r="J169" s="223" t="s">
        <v>363</v>
      </c>
      <c r="K169" s="190"/>
    </row>
    <row r="170" spans="1:11" s="191" customFormat="1" ht="59.25" customHeight="1">
      <c r="A170" s="55" t="s">
        <v>243</v>
      </c>
      <c r="B170" s="230" t="s">
        <v>208</v>
      </c>
      <c r="C170" s="226">
        <v>713000</v>
      </c>
      <c r="D170" s="231">
        <v>210128</v>
      </c>
      <c r="E170" s="232">
        <v>105184</v>
      </c>
      <c r="F170" s="233"/>
      <c r="G170" s="233"/>
      <c r="H170" s="248">
        <f t="shared" si="12"/>
        <v>315312</v>
      </c>
      <c r="I170" s="249">
        <f t="shared" si="13"/>
        <v>0.4422328190743338</v>
      </c>
      <c r="J170" s="223" t="s">
        <v>361</v>
      </c>
      <c r="K170" s="190"/>
    </row>
    <row r="171" spans="1:11" s="191" customFormat="1" ht="68.25" customHeight="1">
      <c r="A171" s="55" t="s">
        <v>244</v>
      </c>
      <c r="B171" s="230" t="s">
        <v>209</v>
      </c>
      <c r="C171" s="226">
        <v>60000</v>
      </c>
      <c r="D171" s="231">
        <v>0</v>
      </c>
      <c r="E171" s="232">
        <v>0</v>
      </c>
      <c r="F171" s="233"/>
      <c r="G171" s="233"/>
      <c r="H171" s="248">
        <f t="shared" si="12"/>
        <v>0</v>
      </c>
      <c r="I171" s="249">
        <f t="shared" si="13"/>
        <v>0</v>
      </c>
      <c r="J171" s="223" t="s">
        <v>364</v>
      </c>
      <c r="K171" s="190"/>
    </row>
    <row r="172" spans="1:11" s="191" customFormat="1" ht="65.25" customHeight="1">
      <c r="A172" s="62" t="s">
        <v>245</v>
      </c>
      <c r="B172" s="235" t="s">
        <v>210</v>
      </c>
      <c r="C172" s="262">
        <v>763000</v>
      </c>
      <c r="D172" s="266">
        <v>15634</v>
      </c>
      <c r="E172" s="267">
        <v>54252</v>
      </c>
      <c r="F172" s="268"/>
      <c r="G172" s="268"/>
      <c r="H172" s="250">
        <f t="shared" si="12"/>
        <v>69886</v>
      </c>
      <c r="I172" s="251">
        <f t="shared" si="13"/>
        <v>0.09159370904325033</v>
      </c>
      <c r="J172" s="269" t="s">
        <v>362</v>
      </c>
      <c r="K172" s="190"/>
    </row>
    <row r="173" spans="1:10" s="191" customFormat="1" ht="144" customHeight="1">
      <c r="A173" s="68" t="s">
        <v>246</v>
      </c>
      <c r="B173" s="236" t="s">
        <v>211</v>
      </c>
      <c r="C173" s="237">
        <v>350000</v>
      </c>
      <c r="D173" s="238">
        <v>0</v>
      </c>
      <c r="E173" s="238">
        <v>0</v>
      </c>
      <c r="F173" s="238"/>
      <c r="G173" s="238"/>
      <c r="H173" s="252">
        <f t="shared" si="12"/>
        <v>0</v>
      </c>
      <c r="I173" s="253">
        <f t="shared" si="13"/>
        <v>0</v>
      </c>
      <c r="J173" s="181" t="s">
        <v>365</v>
      </c>
    </row>
    <row r="174" spans="1:10" s="191" customFormat="1" ht="101.25" customHeight="1">
      <c r="A174" s="55" t="s">
        <v>247</v>
      </c>
      <c r="B174" s="230" t="s">
        <v>212</v>
      </c>
      <c r="C174" s="213">
        <v>100000</v>
      </c>
      <c r="D174" s="234">
        <v>0</v>
      </c>
      <c r="E174" s="234">
        <v>0</v>
      </c>
      <c r="F174" s="234"/>
      <c r="G174" s="234"/>
      <c r="H174" s="248">
        <f t="shared" si="12"/>
        <v>0</v>
      </c>
      <c r="I174" s="249">
        <f t="shared" si="13"/>
        <v>0</v>
      </c>
      <c r="J174" s="60" t="s">
        <v>366</v>
      </c>
    </row>
    <row r="175" spans="1:10" s="191" customFormat="1" ht="90.75" customHeight="1">
      <c r="A175" s="55" t="s">
        <v>248</v>
      </c>
      <c r="B175" s="230" t="s">
        <v>213</v>
      </c>
      <c r="C175" s="213">
        <v>99000</v>
      </c>
      <c r="D175" s="234">
        <v>0</v>
      </c>
      <c r="E175" s="234">
        <v>0</v>
      </c>
      <c r="F175" s="234"/>
      <c r="G175" s="234"/>
      <c r="H175" s="248">
        <f t="shared" si="12"/>
        <v>0</v>
      </c>
      <c r="I175" s="249">
        <f t="shared" si="13"/>
        <v>0</v>
      </c>
      <c r="J175" s="223" t="s">
        <v>367</v>
      </c>
    </row>
    <row r="176" spans="1:10" s="191" customFormat="1" ht="67.5" customHeight="1">
      <c r="A176" s="55" t="s">
        <v>249</v>
      </c>
      <c r="B176" s="230" t="s">
        <v>214</v>
      </c>
      <c r="C176" s="213">
        <v>230000</v>
      </c>
      <c r="D176" s="234">
        <v>0</v>
      </c>
      <c r="E176" s="234">
        <v>0</v>
      </c>
      <c r="F176" s="234"/>
      <c r="G176" s="234"/>
      <c r="H176" s="248">
        <f t="shared" si="12"/>
        <v>0</v>
      </c>
      <c r="I176" s="249">
        <f t="shared" si="13"/>
        <v>0</v>
      </c>
      <c r="J176" s="223" t="s">
        <v>368</v>
      </c>
    </row>
    <row r="177" spans="1:10" s="191" customFormat="1" ht="132.75" customHeight="1">
      <c r="A177" s="55" t="s">
        <v>250</v>
      </c>
      <c r="B177" s="230" t="s">
        <v>215</v>
      </c>
      <c r="C177" s="213">
        <v>1050000</v>
      </c>
      <c r="D177" s="234">
        <v>0</v>
      </c>
      <c r="E177" s="234">
        <v>0</v>
      </c>
      <c r="F177" s="234"/>
      <c r="G177" s="234"/>
      <c r="H177" s="248">
        <f t="shared" si="12"/>
        <v>0</v>
      </c>
      <c r="I177" s="249">
        <f t="shared" si="13"/>
        <v>0</v>
      </c>
      <c r="J177" s="223" t="s">
        <v>369</v>
      </c>
    </row>
    <row r="178" spans="1:10" s="191" customFormat="1" ht="169.5" customHeight="1">
      <c r="A178" s="55" t="s">
        <v>251</v>
      </c>
      <c r="B178" s="230" t="s">
        <v>216</v>
      </c>
      <c r="C178" s="213">
        <v>2200000</v>
      </c>
      <c r="D178" s="234">
        <v>0</v>
      </c>
      <c r="E178" s="234">
        <v>0</v>
      </c>
      <c r="F178" s="234"/>
      <c r="G178" s="234"/>
      <c r="H178" s="248">
        <f t="shared" si="12"/>
        <v>0</v>
      </c>
      <c r="I178" s="249">
        <f t="shared" si="13"/>
        <v>0</v>
      </c>
      <c r="J178" s="223" t="s">
        <v>370</v>
      </c>
    </row>
    <row r="179" spans="1:10" s="191" customFormat="1" ht="98.25" customHeight="1">
      <c r="A179" s="55" t="s">
        <v>252</v>
      </c>
      <c r="B179" s="230" t="s">
        <v>217</v>
      </c>
      <c r="C179" s="213">
        <v>1000000</v>
      </c>
      <c r="D179" s="234">
        <v>0</v>
      </c>
      <c r="E179" s="226">
        <v>1000000</v>
      </c>
      <c r="F179" s="234"/>
      <c r="G179" s="234"/>
      <c r="H179" s="248">
        <f t="shared" si="12"/>
        <v>1000000</v>
      </c>
      <c r="I179" s="249">
        <f t="shared" si="13"/>
        <v>1</v>
      </c>
      <c r="J179" s="223" t="s">
        <v>371</v>
      </c>
    </row>
    <row r="180" spans="1:10" s="191" customFormat="1" ht="146.25" customHeight="1">
      <c r="A180" s="55" t="s">
        <v>253</v>
      </c>
      <c r="B180" s="230" t="s">
        <v>218</v>
      </c>
      <c r="C180" s="213">
        <v>250000</v>
      </c>
      <c r="D180" s="234">
        <v>0</v>
      </c>
      <c r="E180" s="240">
        <v>0</v>
      </c>
      <c r="F180" s="234"/>
      <c r="G180" s="234"/>
      <c r="H180" s="248">
        <f t="shared" si="12"/>
        <v>0</v>
      </c>
      <c r="I180" s="249">
        <f t="shared" si="13"/>
        <v>0</v>
      </c>
      <c r="J180" s="223" t="s">
        <v>372</v>
      </c>
    </row>
    <row r="181" spans="1:11" s="191" customFormat="1" ht="72.75" customHeight="1">
      <c r="A181" s="62" t="s">
        <v>254</v>
      </c>
      <c r="B181" s="218" t="s">
        <v>187</v>
      </c>
      <c r="C181" s="250">
        <v>1440000</v>
      </c>
      <c r="D181" s="250">
        <v>0</v>
      </c>
      <c r="E181" s="250">
        <v>1335594</v>
      </c>
      <c r="F181" s="250"/>
      <c r="G181" s="250"/>
      <c r="H181" s="250">
        <f t="shared" si="12"/>
        <v>1335594</v>
      </c>
      <c r="I181" s="251">
        <f t="shared" si="13"/>
        <v>0.9274958333333333</v>
      </c>
      <c r="J181" s="219" t="s">
        <v>189</v>
      </c>
      <c r="K181" s="190"/>
    </row>
    <row r="182" spans="1:11" s="191" customFormat="1" ht="60.75" customHeight="1">
      <c r="A182" s="68" t="s">
        <v>255</v>
      </c>
      <c r="B182" s="220" t="s">
        <v>188</v>
      </c>
      <c r="C182" s="252">
        <v>739775</v>
      </c>
      <c r="D182" s="252">
        <v>0</v>
      </c>
      <c r="E182" s="252">
        <v>0</v>
      </c>
      <c r="F182" s="252"/>
      <c r="G182" s="252"/>
      <c r="H182" s="252">
        <f t="shared" si="12"/>
        <v>0</v>
      </c>
      <c r="I182" s="253">
        <f t="shared" si="13"/>
        <v>0</v>
      </c>
      <c r="J182" s="221" t="s">
        <v>190</v>
      </c>
      <c r="K182" s="190"/>
    </row>
    <row r="183" spans="1:10" ht="32.25" customHeight="1">
      <c r="A183" s="272" t="s">
        <v>6</v>
      </c>
      <c r="B183" s="288"/>
      <c r="C183" s="46">
        <f>SUM(C119:C182)</f>
        <v>307038775</v>
      </c>
      <c r="D183" s="46">
        <f>SUM(D119:D182)</f>
        <v>33125866</v>
      </c>
      <c r="E183" s="46">
        <f>SUM(E119:E182)</f>
        <v>48459982</v>
      </c>
      <c r="F183" s="46"/>
      <c r="G183" s="46"/>
      <c r="H183" s="46">
        <f>SUM(H119:H182)</f>
        <v>81585848</v>
      </c>
      <c r="I183" s="41">
        <f>H183/C183</f>
        <v>0.2657183868714953</v>
      </c>
      <c r="J183" s="47"/>
    </row>
    <row r="184" spans="1:10" ht="35.25" customHeight="1">
      <c r="A184" s="286" t="s">
        <v>33</v>
      </c>
      <c r="B184" s="287"/>
      <c r="C184" s="38">
        <f aca="true" t="shared" si="14" ref="C184:H184">C24+C38+C63+C89+C117+C183</f>
        <v>1717025639</v>
      </c>
      <c r="D184" s="38">
        <f t="shared" si="14"/>
        <v>457270722</v>
      </c>
      <c r="E184" s="38">
        <f t="shared" si="14"/>
        <v>233177105</v>
      </c>
      <c r="F184" s="39"/>
      <c r="G184" s="39"/>
      <c r="H184" s="39">
        <f t="shared" si="14"/>
        <v>690447827</v>
      </c>
      <c r="I184" s="40">
        <f>H184/C184</f>
        <v>0.4021185306249233</v>
      </c>
      <c r="J184" s="54"/>
    </row>
    <row r="185" spans="1:10" ht="18.75" customHeight="1">
      <c r="A185" s="11"/>
      <c r="B185" s="11"/>
      <c r="C185" s="12"/>
      <c r="D185" s="13"/>
      <c r="E185" s="13"/>
      <c r="F185" s="13"/>
      <c r="G185" s="13"/>
      <c r="H185" s="14" t="s">
        <v>79</v>
      </c>
      <c r="I185" s="15"/>
      <c r="J185" s="16"/>
    </row>
    <row r="186" spans="1:10" ht="28.5" customHeight="1">
      <c r="A186" s="282" t="s">
        <v>21</v>
      </c>
      <c r="B186" s="282"/>
      <c r="C186" s="282"/>
      <c r="D186" s="282"/>
      <c r="E186" s="282"/>
      <c r="F186" s="282"/>
      <c r="G186" s="282"/>
      <c r="H186" s="282"/>
      <c r="I186" s="282"/>
      <c r="J186" s="282"/>
    </row>
    <row r="187" spans="1:8" ht="39" customHeight="1">
      <c r="A187" s="2" t="s">
        <v>34</v>
      </c>
      <c r="B187" s="17"/>
      <c r="H187" s="17"/>
    </row>
    <row r="188" spans="1:10" ht="36" customHeight="1">
      <c r="A188" s="278" t="s">
        <v>381</v>
      </c>
      <c r="B188" s="279"/>
      <c r="C188" s="279"/>
      <c r="D188" s="279"/>
      <c r="E188" s="279"/>
      <c r="F188" s="279"/>
      <c r="G188" s="279"/>
      <c r="H188" s="279"/>
      <c r="I188" s="279"/>
      <c r="J188" s="279"/>
    </row>
    <row r="189" spans="1:10" ht="243.75" customHeight="1">
      <c r="A189" s="280" t="s">
        <v>382</v>
      </c>
      <c r="B189" s="281"/>
      <c r="C189" s="281"/>
      <c r="D189" s="281"/>
      <c r="E189" s="281"/>
      <c r="F189" s="281"/>
      <c r="G189" s="281"/>
      <c r="H189" s="281"/>
      <c r="I189" s="281"/>
      <c r="J189" s="281"/>
    </row>
    <row r="190" spans="1:10" ht="27" customHeight="1">
      <c r="A190" s="18" t="s">
        <v>24</v>
      </c>
      <c r="B190" s="3"/>
      <c r="C190" s="3"/>
      <c r="D190" s="3"/>
      <c r="E190" s="3"/>
      <c r="F190" s="3"/>
      <c r="G190" s="3"/>
      <c r="H190" s="3"/>
      <c r="I190" s="3"/>
      <c r="J190" s="3"/>
    </row>
    <row r="191" spans="1:10" ht="27" customHeight="1">
      <c r="A191" s="277" t="s">
        <v>383</v>
      </c>
      <c r="B191" s="276"/>
      <c r="C191" s="276"/>
      <c r="D191" s="276"/>
      <c r="E191" s="276"/>
      <c r="F191" s="276"/>
      <c r="G191" s="276"/>
      <c r="H191" s="276"/>
      <c r="I191" s="276"/>
      <c r="J191" s="276"/>
    </row>
    <row r="192" spans="1:10" ht="36" customHeight="1">
      <c r="A192" s="276" t="s">
        <v>384</v>
      </c>
      <c r="B192" s="276"/>
      <c r="C192" s="276"/>
      <c r="D192" s="276"/>
      <c r="E192" s="276"/>
      <c r="F192" s="276"/>
      <c r="G192" s="276"/>
      <c r="H192" s="276"/>
      <c r="I192" s="276"/>
      <c r="J192" s="276"/>
    </row>
    <row r="193" spans="1:8" ht="39" customHeight="1">
      <c r="A193" s="1" t="s">
        <v>22</v>
      </c>
      <c r="H193" s="1" t="s">
        <v>7</v>
      </c>
    </row>
    <row r="194" spans="1:8" ht="29.25" customHeight="1">
      <c r="A194" s="1" t="s">
        <v>80</v>
      </c>
      <c r="H194" s="1" t="s">
        <v>8</v>
      </c>
    </row>
    <row r="195" ht="23.25" customHeight="1">
      <c r="A195" s="1" t="s">
        <v>373</v>
      </c>
    </row>
    <row r="196" ht="23.25" customHeight="1"/>
    <row r="197" spans="1:8" ht="34.5" customHeight="1">
      <c r="A197" s="1" t="s">
        <v>9</v>
      </c>
      <c r="H197" s="1" t="s">
        <v>10</v>
      </c>
    </row>
    <row r="198" spans="1:8" ht="27.75" customHeight="1">
      <c r="A198" s="1" t="s">
        <v>8</v>
      </c>
      <c r="H198" s="1" t="s">
        <v>35</v>
      </c>
    </row>
    <row r="199" spans="1:10" ht="43.5" customHeight="1">
      <c r="A199" s="275" t="s">
        <v>23</v>
      </c>
      <c r="B199" s="275"/>
      <c r="C199" s="275"/>
      <c r="D199" s="275"/>
      <c r="E199" s="275"/>
      <c r="F199" s="275"/>
      <c r="G199" s="275"/>
      <c r="H199" s="275"/>
      <c r="I199" s="275"/>
      <c r="J199" s="275"/>
    </row>
  </sheetData>
  <sheetProtection/>
  <mergeCells count="30">
    <mergeCell ref="A24:B24"/>
    <mergeCell ref="A25:B25"/>
    <mergeCell ref="A39:B39"/>
    <mergeCell ref="A2:J2"/>
    <mergeCell ref="A1:J1"/>
    <mergeCell ref="A14:B14"/>
    <mergeCell ref="A9:J9"/>
    <mergeCell ref="A8:J8"/>
    <mergeCell ref="A12:J12"/>
    <mergeCell ref="A15:B15"/>
    <mergeCell ref="A3:J3"/>
    <mergeCell ref="A4:J4"/>
    <mergeCell ref="A11:J11"/>
    <mergeCell ref="A7:J7"/>
    <mergeCell ref="A184:B184"/>
    <mergeCell ref="A183:B183"/>
    <mergeCell ref="A118:B118"/>
    <mergeCell ref="A89:B89"/>
    <mergeCell ref="A90:B90"/>
    <mergeCell ref="A117:B117"/>
    <mergeCell ref="A64:B64"/>
    <mergeCell ref="A38:B38"/>
    <mergeCell ref="A63:B63"/>
    <mergeCell ref="H13:J13"/>
    <mergeCell ref="A199:J199"/>
    <mergeCell ref="A192:J192"/>
    <mergeCell ref="A191:J191"/>
    <mergeCell ref="A188:J188"/>
    <mergeCell ref="A189:J189"/>
    <mergeCell ref="A186:J186"/>
  </mergeCells>
  <printOptions horizontalCentered="1"/>
  <pageMargins left="0.1968503937007874" right="0.15748031496062992" top="0.5118110236220472" bottom="0.4724409448818898" header="0.31496062992125984" footer="0.15748031496062992"/>
  <pageSetup fitToHeight="0" horizontalDpi="600" verticalDpi="600" orientation="portrait" paperSize="9" scale="75"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e222573527_郭蓉蓉</dc:creator>
  <cp:keywords/>
  <dc:description/>
  <cp:lastModifiedBy>戴弘傑</cp:lastModifiedBy>
  <cp:lastPrinted>2016-07-11T01:17:48Z</cp:lastPrinted>
  <dcterms:created xsi:type="dcterms:W3CDTF">2013-05-16T05:47:59Z</dcterms:created>
  <dcterms:modified xsi:type="dcterms:W3CDTF">2018-07-30T06:43:53Z</dcterms:modified>
  <cp:category/>
  <cp:version/>
  <cp:contentType/>
  <cp:contentStatus/>
</cp:coreProperties>
</file>