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00" windowWidth="10275" windowHeight="7650" activeTab="0"/>
  </bookViews>
  <sheets>
    <sheet name="Sheet1" sheetId="1" r:id="rId1"/>
    <sheet name="Sheet2" sheetId="2" r:id="rId2"/>
    <sheet name="Sheet3" sheetId="3" r:id="rId3"/>
  </sheets>
  <definedNames>
    <definedName name="_xlnm.Print_Area" localSheetId="0">'Sheet1'!$A$1:$J$199</definedName>
    <definedName name="_xlnm.Print_Titles" localSheetId="0">'Sheet1'!$14:$14</definedName>
  </definedNames>
  <calcPr fullCalcOnLoad="1"/>
</workbook>
</file>

<file path=xl/sharedStrings.xml><?xml version="1.0" encoding="utf-8"?>
<sst xmlns="http://schemas.openxmlformats.org/spreadsheetml/2006/main" count="500" uniqueCount="371">
  <si>
    <t>三、以前年度剩餘款處理情形：</t>
  </si>
  <si>
    <t>五、本年度公益彩券盈餘分配預算編列情形：</t>
  </si>
  <si>
    <t>六、公益彩券盈餘分配之執行數：</t>
  </si>
  <si>
    <t>單位：新台幣元</t>
  </si>
  <si>
    <t>福利類別及項目</t>
  </si>
  <si>
    <t>（一）兒童及少年福利</t>
  </si>
  <si>
    <t>小計</t>
  </si>
  <si>
    <t>業務單位</t>
  </si>
  <si>
    <t>主管簽章：</t>
  </si>
  <si>
    <t>會計單位</t>
  </si>
  <si>
    <t>機關主管</t>
  </si>
  <si>
    <t>本年度預算數</t>
  </si>
  <si>
    <t>備註</t>
  </si>
  <si>
    <t>小計</t>
  </si>
  <si>
    <t>小計</t>
  </si>
  <si>
    <t>小計</t>
  </si>
  <si>
    <t>小計</t>
  </si>
  <si>
    <t>（二）婦女福利</t>
  </si>
  <si>
    <t>（三）老人福利</t>
  </si>
  <si>
    <t>（五）社會救助</t>
  </si>
  <si>
    <t>（六）共他福利</t>
  </si>
  <si>
    <t>填表說明：「福利類別及項目」，得視當季實際執行情形酌予增減或修正。</t>
  </si>
  <si>
    <t>承辦人員簽章：</t>
  </si>
  <si>
    <t>備註：簽章欄得由各該直轄巿、縣巿政府視業務劃分，自行調整。</t>
  </si>
  <si>
    <t xml:space="preserve">八、公益彩券盈餘預算經費動支及核銷預估情形： （第4季報表本欄免填）                                  </t>
  </si>
  <si>
    <t>公益彩券盈餘分配辦理社會福利事業情形季報表</t>
  </si>
  <si>
    <t>桃  園  市  政  府</t>
  </si>
  <si>
    <t>第1季執行數</t>
  </si>
  <si>
    <t>第2季執行數</t>
  </si>
  <si>
    <t>第3季執行數</t>
  </si>
  <si>
    <t>第4季執行數</t>
  </si>
  <si>
    <t>執行率（%）</t>
  </si>
  <si>
    <t>合        計</t>
  </si>
  <si>
    <t>七、本年度1月起至本季截止公益彩券盈餘分配剩餘情形：</t>
  </si>
  <si>
    <t>簽    章：</t>
  </si>
  <si>
    <t>2.</t>
  </si>
  <si>
    <t>3.</t>
  </si>
  <si>
    <t>4.</t>
  </si>
  <si>
    <t>5.</t>
  </si>
  <si>
    <t>6.</t>
  </si>
  <si>
    <t>7.</t>
  </si>
  <si>
    <t>9.</t>
  </si>
  <si>
    <t>8.</t>
  </si>
  <si>
    <t>10.</t>
  </si>
  <si>
    <t>11.</t>
  </si>
  <si>
    <t>12.</t>
  </si>
  <si>
    <t>13.</t>
  </si>
  <si>
    <t>14.</t>
  </si>
  <si>
    <t>15.</t>
  </si>
  <si>
    <t>16.</t>
  </si>
  <si>
    <t>17.</t>
  </si>
  <si>
    <t>18.</t>
  </si>
  <si>
    <t>19.</t>
  </si>
  <si>
    <t>20.</t>
  </si>
  <si>
    <t>21.</t>
  </si>
  <si>
    <t>22.</t>
  </si>
  <si>
    <t>23.</t>
  </si>
  <si>
    <t>24.</t>
  </si>
  <si>
    <t>（四）身心障礙者福利</t>
  </si>
  <si>
    <t>身心障礙者送餐服務</t>
  </si>
  <si>
    <t>身心障礙輔具資源中心</t>
  </si>
  <si>
    <t>辦理ICF(國際健康功能與身心障礙分類系統)評估、審查、宣導活動等業務</t>
  </si>
  <si>
    <t>委託辦理公益彩券形象宣導活動</t>
  </si>
  <si>
    <t>補助身心障礙者119緊急救護車服務</t>
  </si>
  <si>
    <t>身心障礙者、必要陪伴一人及老人搭乘捷運半價優惠補助</t>
  </si>
  <si>
    <t>身心障礙者房屋租金補貼費用</t>
  </si>
  <si>
    <t>身心障礙者生活補助</t>
  </si>
  <si>
    <t>身心障礙者福利機構收容身心障礙者住宿托育、日間托育之養護費</t>
  </si>
  <si>
    <t>補助市內各身心障礙團體行政費及各項活動經費</t>
  </si>
  <si>
    <t>補助市內各身心障礙機構活動經費</t>
  </si>
  <si>
    <t>補助機構、團體辦理身心障礙者社區日間作業設施、自立生活支持服務及社區居住服務等方案</t>
  </si>
  <si>
    <t>委託辦理身心障礙者生活重建服務計畫</t>
  </si>
  <si>
    <t>身心障礙者復康巴士</t>
  </si>
  <si>
    <t>愛心計程車隊服務</t>
  </si>
  <si>
    <t>身心障礙者福利週及國際身心障礙者日活動</t>
  </si>
  <si>
    <t>委託辦理「與礙共處，安頓身心支持方案」</t>
  </si>
  <si>
    <t>綜合性身心障礙福利服務中心內部軟硬體設施設備</t>
  </si>
  <si>
    <t>其他身心障礙福利業務(身心障礙鑑定表掃描、身障團體機構人員輔導培力計畫、出席費、印刷及文具等費用)</t>
  </si>
  <si>
    <t>(c)</t>
  </si>
  <si>
    <t>聯絡電話：03-3322101#6305</t>
  </si>
  <si>
    <t>1.</t>
  </si>
  <si>
    <t>綜合性身心障礙福利服務中心行政管理計畫</t>
  </si>
  <si>
    <t>身心障礙者手語翻譯服務</t>
  </si>
  <si>
    <t>身心障礙者居家服務</t>
  </si>
  <si>
    <t>委託辦理執永久有效手冊換發身心障礙證明服務計畫</t>
  </si>
  <si>
    <t>1.</t>
  </si>
  <si>
    <t>兒童少年福利服務活動(業務宣導、什項設備修護、兒少活動補助、收出養媒合服務方案、其它支出等)</t>
  </si>
  <si>
    <t>南青履約管理督導業務</t>
  </si>
  <si>
    <t>兒童及少年保護扶助等業務(少年福利服務中心、駐法院家事服務中心、弱勢家庭兒童及少年社區照顧服務、自立少年生活協助方案等)</t>
  </si>
  <si>
    <t>兒少保護個案安置及相關業務(兒少安置費、兒少安置機構輔導計畫、兒少安置機構專業人員在職訓練及研習、兒少安置機構審查帳務會計人員審查費等)</t>
  </si>
  <si>
    <t>托育服務相關經費(含辦理居家托育相關社區保母系統管理費用、社區保母文宣、遊樂設施研習、托育機構專業人員在職訓練及研習、托嬰中心幼兒保險等)</t>
  </si>
  <si>
    <t>發展遲緩早期療育相關經費（含辦理宣導、療育補助、在宅服務及巡迴輔導服務等）</t>
  </si>
  <si>
    <t>辦理兒少相關業務及保護個案涉訟所需之法律相關費用</t>
  </si>
  <si>
    <t>補助警察局、地方法院等辦理高關懷輔導外展工作、教育訓練及青春專活動等相關業務</t>
  </si>
  <si>
    <t>8.</t>
  </si>
  <si>
    <t>辦理婦女節權益宣導活動</t>
  </si>
  <si>
    <t>辦理婦女館履約管理督導業務</t>
  </si>
  <si>
    <t>辦理婦女成長教育及婦女福利活動</t>
  </si>
  <si>
    <t>辦理弱勢婦女培力方案</t>
  </si>
  <si>
    <t>辦理社福季刊計畫</t>
  </si>
  <si>
    <t>辦理偏鄉弱勢女性權益發展方案</t>
  </si>
  <si>
    <t>辦理弱勢家戶保險等相關費用</t>
  </si>
  <si>
    <t>其他(如印刷文宣及宣導費、婦女福利中心修護費及各項業務相關辦公文具用品等)</t>
  </si>
  <si>
    <t>婦女發展中心購置內部設施設備</t>
  </si>
  <si>
    <t>新移民中心購置內部設施設備</t>
  </si>
  <si>
    <t>1.</t>
  </si>
  <si>
    <t>2.</t>
  </si>
  <si>
    <t>1.</t>
  </si>
  <si>
    <t>辦理南北區老人文康活動中心相關費用</t>
  </si>
  <si>
    <t>行動式老人文康休閒巡迴服務專車所需相關費用</t>
  </si>
  <si>
    <t>補助榮總就診專車</t>
  </si>
  <si>
    <t>重陽金婚禮讚表揚活動</t>
  </si>
  <si>
    <t>委託辦理老人福利、研習、觀摩、參訪等相關活動</t>
  </si>
  <si>
    <t>委託辦理獨居老人服務方案</t>
  </si>
  <si>
    <t>辦理敬老愛心卡票證製卡費用</t>
  </si>
  <si>
    <t>辦理輔具購買及居家無障礙環境改善費</t>
  </si>
  <si>
    <t>補助團體辦理老人福利機構輔導、教育訓練</t>
  </si>
  <si>
    <t>補助團體辦理老人照顧服務員訓練</t>
  </si>
  <si>
    <t>補助團體辦理老人社區式日間照顧服務</t>
  </si>
  <si>
    <t>績優老人福利機構獎勵金</t>
  </si>
  <si>
    <t>其他老人福利相關業務（印刷及裝訂費、業務宣導費、出席費、辦公事務用品及其他）</t>
  </si>
  <si>
    <t>辦理建置日照中心經費（含場地修繕.室內裝潢及設施設備費用）</t>
  </si>
  <si>
    <t>25.</t>
  </si>
  <si>
    <t>南北區老人文康活動中心設施設備費</t>
  </si>
  <si>
    <t>桃園中壢區新明公有零售市場3樓公設民營托嬰中心及日間照顧中心之室內裝修暨機電設備工程規畫設計監照委託技術服務案-保留款</t>
  </si>
  <si>
    <t>大溪區公設民營日間照顧中心暨長青俱樂部-保留款</t>
  </si>
  <si>
    <t>辦理社會救助業務郵資</t>
  </si>
  <si>
    <t>處理突發災害或特殊福利事宜所需物資運送等相關經費</t>
  </si>
  <si>
    <t>辦裡社會救助業務所需印刷費</t>
  </si>
  <si>
    <t>辦理社會救助業務所需之宣導費用</t>
  </si>
  <si>
    <t>低收入戶二代脫貧</t>
  </si>
  <si>
    <t>辦理社會救助業務相關訓練、帳目查核、研討所需專家學者出席費及講師鐘點費等</t>
  </si>
  <si>
    <t>辦理儲蓄互助培力平民銀行方案計畫專家學者出席費及講師鐘點費等費用</t>
  </si>
  <si>
    <t>辦理社會救助業務相關辦公文具用品及非消耗性物品等費用</t>
  </si>
  <si>
    <t>辦理社會救助工作民間捐贈所需獎牌獎座等用品費用</t>
  </si>
  <si>
    <t>補助低收入戶及中低收入戶傷病看護費用</t>
  </si>
  <si>
    <t>低收入戶住院膳食費</t>
  </si>
  <si>
    <t>協助遊民安置、醫療、生活照顧、體檢及喪葬等</t>
  </si>
  <si>
    <t>補助公所於發生大型天然災害時辦理備災儲存及救助物資所需相關費用</t>
  </si>
  <si>
    <t>補助公所辦理陷困民眾急難救助金費用</t>
  </si>
  <si>
    <t>補助機構物資或關懷慰問費用</t>
  </si>
  <si>
    <t>補助公所辦理國民年金業務所需相關費用</t>
  </si>
  <si>
    <t>撥補衛生福利部補助本市辦理低收入戶及中低收入戶促進就業計甴人員酬金</t>
  </si>
  <si>
    <t>補助公所辦理內政部年度災害防救演習事宜等相關費用</t>
  </si>
  <si>
    <t>補助各公所辦理以工代賑計畫所需薪資及勞健保費</t>
  </si>
  <si>
    <t>辦理社會救助業務暨社區關懷雜支等費用</t>
  </si>
  <si>
    <t>突發災害或特殊救濟物資採購或辦理災害業務相關雜支</t>
  </si>
  <si>
    <t>26.</t>
  </si>
  <si>
    <t>辦理儲蓄互助培力平民銀行方案計畫雜支等相關費用</t>
  </si>
  <si>
    <t>推動社會發展業務等公益活動所需郵費。</t>
  </si>
  <si>
    <t>印製推動志願服務業務等公益活動所需資料、文件、表格費用。</t>
  </si>
  <si>
    <t>辦理社會發展相關方案活動、宣導及宣導品等費用。</t>
  </si>
  <si>
    <t>辦理本局志工隊志願服務各項活動、會議、背心、交通費、誤餐費、訓練、保險、雜支等相關費用。</t>
  </si>
  <si>
    <t>辦理相關業務所需之諮詢法律費用。</t>
  </si>
  <si>
    <t>推動社會發展業務等公益活動所需委員出席費。</t>
  </si>
  <si>
    <t>補助各級人民團體辦理各項公益性活動</t>
  </si>
  <si>
    <t>補助志願服務運用單位推展各項志願服務計畫</t>
  </si>
  <si>
    <t>補助社區發展協會以聯合社區方式推動老人、兒童、新移民等各項社區福利服務計畫</t>
  </si>
  <si>
    <t>辦理志願服務評鑑所需獎勵金</t>
  </si>
  <si>
    <t>推動社會發展業務等公益活動所需誤餐、茶水等費用</t>
  </si>
  <si>
    <t>推動社會發展業務等公益活動所需雜項支出費用</t>
  </si>
  <si>
    <t>辦理人民團體會務評鑑及清查所需費用</t>
  </si>
  <si>
    <t>27.</t>
  </si>
  <si>
    <t>家庭服務中心電話費</t>
  </si>
  <si>
    <t>編印社工工作相關工作表單、手冊、宣導單張資料</t>
  </si>
  <si>
    <t>家庭服務中心方案活動費</t>
  </si>
  <si>
    <t>家庭服務中心修理保養及保固維護費、公務機車保險費</t>
  </si>
  <si>
    <t>委託辦理社工日、全縣社會工作分科分級研討訓練、藥酒癮高風險服務方案、監護宣告方案費用、家庭服務中心委外業務</t>
  </si>
  <si>
    <t>家庭服務中心志工服勤及訓練等服務費用</t>
  </si>
  <si>
    <t>資訊系統維護費</t>
  </si>
  <si>
    <t>家庭服務中心公務機車油料費及用品消耗辦公室物用品</t>
  </si>
  <si>
    <t>家庭服務中心場地租金、社會福利公務車租賃費用</t>
  </si>
  <si>
    <t>協助本縣陷困民眾及遊民之安置等其他費用</t>
  </si>
  <si>
    <t>補助辦理戒毒中途之家收容相關業務</t>
  </si>
  <si>
    <t>撥補內政部補助本縣增聘兒童及少年保護社會工作人力31名社工人力酬金，本縣增聘4年社會工作計畫人力37名社工人力酬金</t>
  </si>
  <si>
    <t>辦理個案服務督導評鑑、督導支持方案、外聘督導會議等所需茶水、誤餐及雜支費用</t>
  </si>
  <si>
    <t>社工工作地點擴增及裝修費</t>
  </si>
  <si>
    <t>社工工作設施設備費用</t>
  </si>
  <si>
    <t>提供社工人員執業安全協助措施，社工員體檢、傷病醫藥、安全衛生、診療等費用</t>
  </si>
  <si>
    <t>家庭服務中心水電費</t>
  </si>
  <si>
    <t>家庭服務中心律師諮詢及法律事務費、外聘督導等專業服務費</t>
  </si>
  <si>
    <t>桃園家庭服務中心裝修工程委託設計監造服務案-保留款</t>
  </si>
  <si>
    <t>觀音中心裝修工程案辦理-保留款</t>
  </si>
  <si>
    <t>補助家防中心相關經費（委託辦理家暴保護令訪視、家暴月系列活動、家暴相對人關懷服務、家暴被害人多元處遇服務、目睹家暴兒少關懷服務、原住民部落兒少關懷服務、性侵害支持性服務及未成年子女會面及交付處所方案等）</t>
  </si>
  <si>
    <t>弱勢家庭服務計畫、辦理原住民族獨居老人等文康休閒促進健康活動各項費用、辦理本市原住民族志願服務工作、補助原住民族急難救助金、辦理原住民族業務宣導工作計畫、辦理補助原住民族家庭資訊服務計畫、辦理桃園市暨外縣市原住民族臨時住宿等</t>
  </si>
  <si>
    <t>105年度桃園市發展遲緩兒童聯合評估計畫</t>
  </si>
  <si>
    <t>弱勢團體及有礙優生保健照護推動計畫</t>
  </si>
  <si>
    <t>105年度桃園市藥毒癮者家庭服務計畫</t>
  </si>
  <si>
    <t>105年度桃園市老人、高危險族群暨低收入戶胸部X光巡迴檢查計畫</t>
  </si>
  <si>
    <t>105年度辦理偏遠地區視力、糖尿病及口腔保健X 光醫療篩檢巡迴車服務推動計畫</t>
  </si>
  <si>
    <t>委託辦理自殺防治志工訓練、心理諮詢協談關懷服務暨心理健康促進宣導計畫</t>
  </si>
  <si>
    <t>桃園市(疑似)精神病患社區健康評估關懷服務計畫</t>
  </si>
  <si>
    <t>家暴個案法院駐點心理諮詢服務計畫</t>
  </si>
  <si>
    <t>105年度桃園市政府衛生局失智老人照顧示範中心計畫</t>
  </si>
  <si>
    <t>委託辦理自殺高風險個案關懷訪視及家庭暴力及性侵害加害人處遇個案管理服務計畫</t>
  </si>
  <si>
    <t>聘僱及兼職人員薪資(含年終獎金)及加班費</t>
  </si>
  <si>
    <t>公益彩券各項業務郵電費旅運費</t>
  </si>
  <si>
    <t>公益彩券各項業務宣導費等</t>
  </si>
  <si>
    <t>公益彩券業務辦公器具維護費</t>
  </si>
  <si>
    <t>公益彩券一般服務費(計時與計件人員酬金)</t>
  </si>
  <si>
    <t>公益彩券委員出席等費用</t>
  </si>
  <si>
    <t>公益彩券各項業務辦公事務用品及其他</t>
  </si>
  <si>
    <t>社會福利及決策支援系統維護費</t>
  </si>
  <si>
    <t>委外方案管理系統維護費</t>
  </si>
  <si>
    <t>虛擬化系統維護費用</t>
  </si>
  <si>
    <t>社會福利相關資訊系統滲透測試等資安作業費</t>
  </si>
  <si>
    <t>購置社政業務所需電腦及汰舊</t>
  </si>
  <si>
    <t>第2代社政系統調整及維護費</t>
  </si>
  <si>
    <t>104年度社政資訊系統維護案-保留款</t>
  </si>
  <si>
    <t>104年度社會福利及決策支援系統維護案-保留款</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</si>
  <si>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</si>
  <si>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</si>
  <si>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</si>
  <si>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</si>
  <si>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</si>
  <si>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</si>
  <si>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</si>
  <si>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</si>
  <si>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</si>
  <si>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</si>
  <si>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</si>
  <si>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</si>
  <si>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</si>
  <si>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</si>
  <si>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</si>
  <si>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</si>
  <si>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</si>
  <si>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</si>
  <si>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</si>
  <si>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</si>
  <si>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</si>
  <si>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</si>
  <si>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</si>
  <si>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</si>
  <si>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</si>
  <si>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</si>
  <si>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</si>
  <si>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</si>
  <si>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</si>
  <si>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</si>
  <si>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</si>
  <si>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</si>
  <si>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</si>
  <si>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</si>
  <si>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</si>
  <si>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</si>
  <si>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</si>
  <si>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中低收入老人特別照顧督導訪視費</t>
  </si>
  <si>
    <t>辦理中低收入老人重病住院看護補助費用</t>
  </si>
  <si>
    <t>老人及身障者乘車補助</t>
  </si>
  <si>
    <t>辦理老人大學、長青學苑</t>
  </si>
  <si>
    <t>補助預防走失手鍊</t>
  </si>
  <si>
    <t>補助團體辦理「樂智學堂」等費用</t>
  </si>
  <si>
    <t>低收入戶高中職以上就學生活補助費</t>
  </si>
  <si>
    <t>辦裡遊民重建方案</t>
  </si>
  <si>
    <t>安家實物銀行服務方案</t>
  </si>
  <si>
    <t>委託辦理本市志願服務推廣中心</t>
  </si>
  <si>
    <t>委託辦理非營利組織發展中心計畫</t>
  </si>
  <si>
    <t>委託辦理弱勢家庭關懷訪視與修繕服務</t>
  </si>
  <si>
    <t>婦女發展中心購置內部設施設備-保留款</t>
  </si>
  <si>
    <t>委託辦理身心障礙者養護、日托等相關服務</t>
  </si>
  <si>
    <t>補助辦理婦女權益及婦女服務活動費用</t>
  </si>
  <si>
    <t>低收入戶住家庭暨兒童生活補助費</t>
  </si>
  <si>
    <t>105年度桃園市發展遲緩兒童社區復健服務計畫</t>
  </si>
  <si>
    <r>
      <t>一、本年度公益彩券盈餘分配管理方式：■基金管理□收支並列□其他：</t>
    </r>
    <r>
      <rPr>
        <u val="single"/>
        <sz val="14"/>
        <rFont val="標楷體"/>
        <family val="4"/>
      </rPr>
      <t xml:space="preserve">        </t>
    </r>
    <r>
      <rPr>
        <sz val="14"/>
        <rFont val="標楷體"/>
        <family val="4"/>
      </rPr>
      <t>。</t>
    </r>
  </si>
  <si>
    <r>
      <t xml:space="preserve">（一）截至去年度12月底止，公益彩券盈餘分配待運用數為(a) </t>
    </r>
    <r>
      <rPr>
        <u val="single"/>
        <sz val="14"/>
        <rFont val="標楷體"/>
        <family val="4"/>
      </rPr>
      <t xml:space="preserve">975,385,096 </t>
    </r>
    <r>
      <rPr>
        <sz val="14"/>
        <rFont val="標楷體"/>
        <family val="4"/>
      </rPr>
      <t>元 。(本項待運用數含104年度第4季報表待運用數970,796,796元、104年違規罰款收入234,562元、104年利息收入2,029,012元、104年雜項收入2,324,726元)</t>
    </r>
  </si>
  <si>
    <r>
      <t>（二）處理情形：</t>
    </r>
    <r>
      <rPr>
        <u val="single"/>
        <sz val="14"/>
        <rFont val="標楷體"/>
        <family val="4"/>
      </rPr>
      <t xml:space="preserve">  納入105年度基金預算處理 。</t>
    </r>
  </si>
  <si>
    <r>
      <t>（一）歲入預算原編</t>
    </r>
    <r>
      <rPr>
        <u val="single"/>
        <sz val="14"/>
        <rFont val="標楷體"/>
        <family val="4"/>
      </rPr>
      <t xml:space="preserve">  1,036,250,000 </t>
    </r>
    <r>
      <rPr>
        <sz val="14"/>
        <rFont val="標楷體"/>
        <family val="4"/>
      </rPr>
      <t>元，追加減</t>
    </r>
    <r>
      <rPr>
        <u val="single"/>
        <sz val="14"/>
        <rFont val="標楷體"/>
        <family val="4"/>
      </rPr>
      <t xml:space="preserve"> 0 </t>
    </r>
    <r>
      <rPr>
        <sz val="14"/>
        <rFont val="標楷體"/>
        <family val="4"/>
      </rPr>
      <t>元，合計</t>
    </r>
    <r>
      <rPr>
        <u val="single"/>
        <sz val="14"/>
        <rFont val="標楷體"/>
        <family val="4"/>
      </rPr>
      <t xml:space="preserve"> 1,036,250,000 </t>
    </r>
    <r>
      <rPr>
        <sz val="14"/>
        <rFont val="標楷體"/>
        <family val="4"/>
      </rPr>
      <t>元。</t>
    </r>
  </si>
  <si>
    <r>
      <t>（二）歲出預算原編</t>
    </r>
    <r>
      <rPr>
        <u val="single"/>
        <sz val="14"/>
        <rFont val="標楷體"/>
        <family val="4"/>
      </rPr>
      <t xml:space="preserve">  1,702,606,000 </t>
    </r>
    <r>
      <rPr>
        <sz val="14"/>
        <rFont val="標楷體"/>
        <family val="4"/>
      </rPr>
      <t>元，保留款</t>
    </r>
    <r>
      <rPr>
        <u val="single"/>
        <sz val="14"/>
        <rFont val="標楷體"/>
        <family val="4"/>
      </rPr>
      <t xml:space="preserve"> 14,419,639 </t>
    </r>
    <r>
      <rPr>
        <sz val="14"/>
        <rFont val="標楷體"/>
        <family val="4"/>
      </rPr>
      <t>元，合計</t>
    </r>
    <r>
      <rPr>
        <u val="single"/>
        <sz val="14"/>
        <rFont val="標楷體"/>
        <family val="4"/>
      </rPr>
      <t xml:space="preserve">  1,717,025,639 </t>
    </r>
    <r>
      <rPr>
        <sz val="14"/>
        <rFont val="標楷體"/>
        <family val="4"/>
      </rPr>
      <t>元。</t>
    </r>
  </si>
  <si>
    <t>本年度1月起至本季截止累計執行數</t>
  </si>
  <si>
    <r>
      <t>（一）本年度1月起至本季截止，已發包或已簽約經費</t>
    </r>
    <r>
      <rPr>
        <u val="single"/>
        <sz val="13"/>
        <rFont val="標楷體"/>
        <family val="4"/>
      </rPr>
      <t xml:space="preserve">       </t>
    </r>
    <r>
      <rPr>
        <sz val="13"/>
        <rFont val="標楷體"/>
        <family val="4"/>
      </rPr>
      <t xml:space="preserve">元，預計於次季執行經費 </t>
    </r>
    <r>
      <rPr>
        <u val="single"/>
        <sz val="13"/>
        <rFont val="標楷體"/>
        <family val="4"/>
      </rPr>
      <t xml:space="preserve">           </t>
    </r>
    <r>
      <rPr>
        <sz val="13"/>
        <rFont val="標楷體"/>
        <family val="4"/>
      </rPr>
      <t xml:space="preserve"> 元。</t>
    </r>
  </si>
  <si>
    <r>
      <t>（二）預計於次季核銷經費</t>
    </r>
    <r>
      <rPr>
        <u val="single"/>
        <sz val="14"/>
        <rFont val="標楷體"/>
        <family val="4"/>
      </rPr>
      <t xml:space="preserve">            </t>
    </r>
    <r>
      <rPr>
        <sz val="14"/>
        <rFont val="標楷體"/>
        <family val="4"/>
      </rPr>
      <t xml:space="preserve">元，預估累計至次季止執行率 </t>
    </r>
    <r>
      <rPr>
        <u val="single"/>
        <sz val="14"/>
        <rFont val="標楷體"/>
        <family val="4"/>
      </rPr>
      <t xml:space="preserve">        </t>
    </r>
    <r>
      <rPr>
        <sz val="14"/>
        <rFont val="標楷體"/>
        <family val="4"/>
      </rPr>
      <t>。</t>
    </r>
  </si>
  <si>
    <t>中華民國105年10月份至12月份（105年度第4季）</t>
  </si>
  <si>
    <r>
      <t>二、本年度第</t>
    </r>
    <r>
      <rPr>
        <u val="single"/>
        <sz val="14"/>
        <rFont val="標楷體"/>
        <family val="4"/>
      </rPr>
      <t xml:space="preserve"> 4 </t>
    </r>
    <r>
      <rPr>
        <sz val="14"/>
        <rFont val="標楷體"/>
        <family val="4"/>
      </rPr>
      <t>季，彩券盈餘分配數為</t>
    </r>
    <r>
      <rPr>
        <u val="single"/>
        <sz val="14"/>
        <rFont val="標楷體"/>
        <family val="4"/>
      </rPr>
      <t>194,298,846</t>
    </r>
    <r>
      <rPr>
        <sz val="14"/>
        <rFont val="標楷體"/>
        <family val="4"/>
      </rPr>
      <t>元。</t>
    </r>
  </si>
  <si>
    <r>
      <t>四、本年度1月起至本季截止，累計公益彩券盈餘分配數為</t>
    </r>
    <r>
      <rPr>
        <b/>
        <sz val="14"/>
        <rFont val="標楷體"/>
        <family val="4"/>
      </rPr>
      <t>(b)</t>
    </r>
    <r>
      <rPr>
        <b/>
        <u val="single"/>
        <sz val="14"/>
        <rFont val="標楷體"/>
        <family val="4"/>
      </rPr>
      <t xml:space="preserve"> 1,356,370,957 </t>
    </r>
    <r>
      <rPr>
        <b/>
        <sz val="14"/>
        <rFont val="標楷體"/>
        <family val="4"/>
      </rPr>
      <t>元</t>
    </r>
    <r>
      <rPr>
        <sz val="14"/>
        <rFont val="標楷體"/>
        <family val="4"/>
      </rPr>
      <t>。</t>
    </r>
  </si>
  <si>
    <t xml:space="preserve">1.各項辦公庶務採購、設備修護費用依實際業務需求撙節辦理。
2.服務方案及兒少活動補助費用依委辦單位實際執行情形核銷。
</t>
  </si>
  <si>
    <t>少年福利服務中心費用：經查執行率未達預期係因原預算編列包含新場地館舍裝修及開辦營運等相關費用，後因本案場地將納入「北區青少年活動中心」統籌規劃，致館舍裝修費用未實際支用，爰經費執行率偏低。</t>
  </si>
  <si>
    <t xml:space="preserve">1.辦理社區保母系統相關文宣、手冊等印刷費用：核銷金額合計2萬2,400元，執行率為44.8％，係考量受理保母宅急便申請之受理服務單位，自106年起由本市親子館變更為本市居家托育服務中心，故僅印製1萬6,000張宣導DM，預計於106年重新印製保母宅急便宣導單張。
2.補助辦理居家托育訪視輔導、專業研習訓練、媒合轉介、親職教育、社區宣導、資源中心及登記服務等相關社區保母系統管理費用：
(1)依據委辦登記制度之補助項目及基準，105年本局依財力分級自籌比例為60%，補助項目含人事費、辦公室租金、交通費、設施設備費、專案計畫管理費，皆由衛生福利部社會及家庭署核定補助經費，本局配合自籌經費。另有關研習訓練、親職教育、協力圈及社區宣導、外督督導費、托育資源中心器材購置等所需經費係由本府編列自籌款因應，本局核定原則依據衛生福利部社會及家庭署核予在職一般托育人員數為核算基準，每人每年最高補助新臺幣1500元，故僅能採預估之方式估算人數及經費。
(2)截至105年12月底止，核銷金額1,696萬7,425元，執行率為78.5％。
3.辦理評鑑與訪視輔導相關業務費用：105年度桃園市托嬰中心訪視輔導及專業人員在職訓練暨評鑑欠佳後續輔導及追輔計畫，本案為100萬以上標案計畫，決標金額以減價後執行，決標金額為137萬元整，履約完畢驗收結果支出共計132萬8,770元
</t>
  </si>
  <si>
    <t>1.發展遲緩兒童文宣手冊費用：資源手冊原規劃12月底前辦理完竣，惟逢兒少科分科，手冊內容相關業務承辦人分機有異動，且截至目前分機還未確定，致無法辦理；俟分機確定後再續辦，擬由106年預算項下支應。
2.大園館舍105年相關設施設備毀損及汰換不高，故預算執行未達預期。
3.早療通報轉介中心計畫費用：因通報中心105年人員異動頻繁，故預算執行未達預期。
4.早療補助費用：早療補助係依民眾實際申請金額支付。</t>
  </si>
  <si>
    <t>1.本案決標金額為92萬元整，並採核實支付，保險實作金額為4,500元，未達契約規定，爰減價1萬6,500元。   2.另3萬元為標餘款，故未達100%。</t>
  </si>
  <si>
    <t>本案決標金額為85萬元整，全數執行完畢，剩餘5萬元為標餘款，故未達100%。</t>
  </si>
  <si>
    <t xml:space="preserve">本案分3組採複數決標，第1組於105年4月起執行、第2、3組於3月起執行，爰執行率未達100%            </t>
  </si>
  <si>
    <t>本案本持撙節原則，部分經費尚未核銷，爰執行率未達100%</t>
  </si>
  <si>
    <t>本案編列職業促進工作津貼執行率未達預期原因為多數方案為工作人員自行執行，故樽節支出。</t>
  </si>
  <si>
    <t>撙節經費原則，核實支付</t>
  </si>
  <si>
    <t>調整容納</t>
  </si>
  <si>
    <t>各項經費陸續執行，撙節經費原則，核實支付。</t>
  </si>
  <si>
    <t>依實際辦理情形支出。</t>
  </si>
  <si>
    <t>獎牌採購最低價決金額核銷</t>
  </si>
  <si>
    <t>依申請案件核實支付。</t>
  </si>
  <si>
    <t>委外標案研議暫緩未辦。</t>
  </si>
  <si>
    <t>每月按時核銷</t>
  </si>
  <si>
    <t>依實際申請案核銷。</t>
  </si>
  <si>
    <t>本年度未及辦理招標事宜。</t>
  </si>
  <si>
    <t>本訓練計畫依實際補助單位申請核銷。</t>
  </si>
  <si>
    <t>本案係為補助公辦民營日間照顧中心人事費、行政作業管理費、行政庶務費等經費，惟大溪公設民營日間照顧中心及新明公設民營日間照顧中心因規劃設計及工程案無法如期完成，故本年度未及於補助民間團體辦理日間照顧服務，執行率偏低。</t>
  </si>
  <si>
    <t>獎勵金額分配如下:
優等:30,000元*1家
甲等:20,000*13家</t>
  </si>
  <si>
    <t>本案係辦理新明公設民營日間照顧中心場地修繕、室內裝修及設施設備等經費，室內裝修暨機電工程設計設備之規劃設計監造服務案已於105年1月13日決標，並已完成規劃設計作業；惟本案需視建築物結構補強後才可進行後續工程採購施作程序，致工程部分未及於年底前完成招標採購程序。</t>
  </si>
  <si>
    <t xml:space="preserve">本案係辦理新明公設民營日間照顧中心場地修繕、室內裝修及設施設備等經費，室內裝修暨機電工程設計設備之規劃設計監造服務案已於105年1月13日決標，並已完成規劃設計作業，然單位將俟工程結束後始完成監造作業，故目前尚未進行經費核銷。
</t>
  </si>
  <si>
    <t>本案工程規劃設計監造服務案於105年7月28日決標，目前刻正辦理細部設計及施工預算審查，致未及於年底前完成工程採購招標程序。</t>
  </si>
  <si>
    <t>調整容納</t>
  </si>
  <si>
    <t>因本市綜合性身心障礙福利服務中心係屬於勞務契約委託後以議價方式，其決標金額105年1-12月總計為930萬元整，另恆愛住宿服務中心分攤30%水電費，且當年度修繕項目係由該委託方案內支應，本案為撙節支出，故未將補助經費用罄。</t>
  </si>
  <si>
    <t>本服務涉及服務使用者提出申請案量之實際需求，難以精準估計案量，惟105年度執行率已達98%。</t>
  </si>
  <si>
    <t>依實際執行所需經費，核實支付。</t>
  </si>
  <si>
    <t>本項業務先由公務預算及中央補助款支出，故執行率偏低。</t>
  </si>
  <si>
    <t>因委辦單位人力部分常流動，以致人員一直未補齊，執行賸餘數較多。</t>
  </si>
  <si>
    <t>因辦理住宿個案轉銜，所需工作人員人力減少，故減少支出。</t>
  </si>
  <si>
    <t>因人事費專業及年資加給部份未使用到，另有些需評人員非12個月均在職，故執行率未達100%</t>
  </si>
  <si>
    <t>1.因服務計畫修正多次，105年未辦理。
2.本項為身障需求評估結果分析委託方案調整容納。</t>
  </si>
  <si>
    <t>105年申請人較少且本市身心障礙者搭乘救護車費用補助要點補助資格有修改，故未達100%</t>
  </si>
  <si>
    <t>桃園捷運未開通，僅臺北捷運與高雄捷運申請補助，故執行率未達100%</t>
  </si>
  <si>
    <t>依民眾申請案核實支付。</t>
  </si>
  <si>
    <t>依各補助單位提案申請，核實補助。</t>
  </si>
  <si>
    <t>依申請補助情形按實核銷。</t>
  </si>
  <si>
    <t>因部份經費向中央申請補助，故執行率偏低。</t>
  </si>
  <si>
    <t>本案經費併申請社家署經費171萬1,000元，先行支用該署經費，實際執行率89.45%。</t>
  </si>
  <si>
    <t>105年復康巴士委外營運服務，營運服務趟次，廠商未達營運服務趟次，自有車輛每期均扣抵營運補助費10%，故執行率未達80%。</t>
  </si>
  <si>
    <t>本案為委辦案，預算金額訂為90萬元，實際支出受得標金額影響，故執行率未達100%。</t>
  </si>
  <si>
    <t>委辦總經費為1,862,632，加上因實際每月辦公室租金執行較預算所編列的少，故執行率未達100%。</t>
  </si>
  <si>
    <t>身障館內部空間調整尚待重新規劃，惟因恆愛住宿個案轉銜進度延遲，以致樓層空間無法進行大規模的調整和整修，整修工程暫緩，未將經費用罄。</t>
  </si>
  <si>
    <t>1.ICF外聘督導會於7月份後開始辦理，故相關費用支用較少。
2.身心障礙永久換證，原編列寄發掛號費用，惟實際執行寄發換證通知，改以平信寄送，郵資費用大量降低。
3.其餘撙支出。</t>
  </si>
  <si>
    <t>依實際申請情形辦理核銷，未執行部分因業者不及彙整申請資料，尚未請領補助款。</t>
  </si>
  <si>
    <t>撙節支出。</t>
  </si>
  <si>
    <t>依委外單位實際核銷金額，核實辦理。</t>
  </si>
  <si>
    <t>依實際申請情形，核實辦理</t>
  </si>
  <si>
    <t>本年度未發生重大災害</t>
  </si>
  <si>
    <t>優先使用公務預算。並依實際申請情形，核實辦理</t>
  </si>
  <si>
    <t>依補助單位實際支出，核實支用。</t>
  </si>
  <si>
    <t>1.專案人員因病3-11月請假未支薪
2.12月至公務預算繳回賸餘款</t>
  </si>
  <si>
    <t>1.優先使用公務預算，並依實際進用員額，核實支用。
2.12月公所繳回賸餘款</t>
  </si>
  <si>
    <t>視災害狀況，核實辦理。</t>
  </si>
  <si>
    <t>優先使用公務預算。</t>
  </si>
  <si>
    <t>依實際申請情形核實辦理。</t>
  </si>
  <si>
    <t>NPO研習訓練等方案預計於第四季核銷。</t>
  </si>
  <si>
    <t>本年度未辦理弱勢修繕服務。</t>
  </si>
  <si>
    <t>視訴訟案件狀況，核實辦理。</t>
  </si>
  <si>
    <t>本年度未辦理人民團體評鑑。</t>
  </si>
  <si>
    <t>撙節支出。</t>
  </si>
  <si>
    <t>撙節支出</t>
  </si>
  <si>
    <t>撙節支出</t>
  </si>
  <si>
    <t>依實際執行情形逐案審查核銷。</t>
  </si>
  <si>
    <t>無申請案</t>
  </si>
  <si>
    <t>核實支應</t>
  </si>
  <si>
    <t>家庭服務中心委外業務，105年獲中央補助，故自籌經費減少支出。</t>
  </si>
  <si>
    <t>本年度家庭服務中心租金僅須給付復興家庭服務中心，其他獲無償借用。</t>
  </si>
  <si>
    <t>社會救助工作、身心障礙福利工作項下調整容納</t>
  </si>
  <si>
    <t>本市無合格機構辦理，本項預算明年刪除。</t>
  </si>
  <si>
    <t>核實支應，本項預算明年刪除</t>
  </si>
  <si>
    <t>部分補助案因申請不如預期及委外方案執行結餘，故剩餘。</t>
  </si>
  <si>
    <t>依實際支出數辦理核銷作業。</t>
  </si>
  <si>
    <t>本計畫為辦理支持團體(青少年家屬、成年人藥癮者家屬)及藥毒癮者家屬成長課程，執行率未達100%主因為計畫中編列講習與宣導之場地費，惟105年度本計畫所辦理之活動皆使用自有場地，故未支出場地費。</t>
  </si>
  <si>
    <t>因105年1月1日起疾病管制署更改結核病接觸者檢查規範致隔年接觸者應檢人數下降。105年檢查人數比預估人數減少3,000人，X光巡檢場次減少106場，實支胸部X光檢查相關經費比預估經費減少20萬4359元，故執行率未達100%。</t>
  </si>
  <si>
    <t>本計畫經費用於支付外籍配偶通譯員通譯費及婦幼健康宣導相關二代健保補充保費，採核實支付(未執行數4,611元)</t>
  </si>
  <si>
    <t>本計畫經費補助兒童發展遲緩聯合評估醫療檢查之費用，每項評估給付500元整，105年度預算係以服務1,200人、每人執行6項檢查推估；105年度服務人數共計1,186人，實際補助金額採核實支付。</t>
  </si>
  <si>
    <t xml:space="preserve">一、標案業於105年2月26日簽奉核可，並辦理招標事宜，惟因須再與社會局協商早資中心作為復健據點可行性，而無廠商投標而流標。
二、修改規格內容後，業於105年5月24日簽奉核可，第1次招標(5月30日)因投標廠商未符廠商資格(未檢具醫院評鑑合格之證明文件)廢標，第2次招標業於7月13日決標。
三、修改服務頻次之規格內容後，業於8月16日決標。
四、因盤點資源與協調整合社、衛政資源，故標案期程較短，執行率未達100%。" 
</t>
  </si>
  <si>
    <t>一、本案審查費及經審核補助3家機構原預計執行341,860元，因一家受補助單位因計畫執行困難，未執行審核通過之計畫，故第4季核銷金額共計301,860元。                                     二、因105年度本科多項計畫內容與失智症照護有關，另考量資源補助以不重複為原則，故排擠到本項經費補助之運用，106年度未編列預算辦理。</t>
  </si>
  <si>
    <t>本案執行率未達100%主因為計畫中聘用人員為滿額，故於人員薪資部分有結餘款。</t>
  </si>
  <si>
    <t>本項計畫為委外勞務採購案，含24小時自殺防治專線及心理諮商，執行率未達100%主因為標案結餘款。</t>
  </si>
  <si>
    <t>依實際進用人力支付。</t>
  </si>
  <si>
    <t>辦公器具尚無維修需求</t>
  </si>
  <si>
    <t>依召開公彩委員會議核實支付。</t>
  </si>
  <si>
    <t>本案原預計委請廠商維護惟經討論今年度不辦理維護標案，爾後不編列此筆預算。</t>
  </si>
  <si>
    <t>本採購案履約期限為105年1月25日至12月31日，已於105年12月26日完成驗收並辦理動支，支付金額係依據廠商實際履約情形撥付，總計221萬6,878元。</t>
  </si>
  <si>
    <t>社會福利及決策支援資訊系統維護案履約期限至105年12月31日，採驗收後付款，其105年度需用經費25萬元。已於105年12月辦理驗收完成，預計106年1月付款。</t>
  </si>
  <si>
    <t>社會福利及決策支援資訊系統維護案履約期限至105年12月31日，採驗收後付款，其105年度需用經費26萬元。</t>
  </si>
  <si>
    <t>本案已完成驗收及簽准動支23萬元，將配合期程送付款。</t>
  </si>
  <si>
    <t>本案已完成驗收及簽准動支9萬6,800元，將配合期程送付款。</t>
  </si>
  <si>
    <t>依實際辦理情形支出</t>
  </si>
  <si>
    <r>
      <t>（二）尚未執行之原因：</t>
    </r>
    <r>
      <rPr>
        <u val="single"/>
        <sz val="14"/>
        <rFont val="標楷體"/>
        <family val="4"/>
      </rPr>
      <t xml:space="preserve">  兒童及少年福利：執行率已達80%。婦女福利：執行率已達80%。老人福利：執行率已達80%。身障福利：執行率已達80%。社會救助:執行率已達80%。其他福利：執行率已達80%。</t>
    </r>
  </si>
  <si>
    <t>填表日期：106.1.23</t>
  </si>
  <si>
    <r>
      <t>（一）本年度1月起至本季截止，累計公益彩券盈餘分配待運用數(d)=(a)+(b)-(c）</t>
    </r>
    <r>
      <rPr>
        <u val="single"/>
        <sz val="14"/>
        <rFont val="標楷體"/>
        <family val="4"/>
      </rPr>
      <t xml:space="preserve"> 819,797,361</t>
    </r>
    <r>
      <rPr>
        <sz val="14"/>
        <rFont val="標楷體"/>
        <family val="4"/>
      </rPr>
      <t>。</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</si>
</sst>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00_);[Red]\(0.00\)"/>
    <numFmt numFmtId="185" formatCode="#,##0_ ;[Red]\-#,##0\ "/>
    <numFmt numFmtId="186" formatCode="0_);[Red]\(0\)"/>
    <numFmt numFmtId="187" formatCode="[$€-2]\ #,##0.00_);[Red]\([$€-2]\ #,##0.00\)"/>
    <numFmt numFmtId="188" formatCode="#,##0;[Red]#,##0"/>
    <numFmt numFmtId="189" formatCode="0.00_ "/>
  </numFmts>
  <fonts count="52">
    <font>
      <sz val="12"/>
      <name val="新細明體"/>
      <family val="1"/>
    </font>
    <font>
      <sz val="14"/>
      <name val="標楷體"/>
      <family val="4"/>
    </font>
    <font>
      <sz val="9"/>
      <name val="新細明體"/>
      <family val="1"/>
    </font>
    <font>
      <sz val="12"/>
      <name val="標楷體"/>
      <family val="4"/>
    </font>
    <font>
      <b/>
      <sz val="12"/>
      <name val="標楷體"/>
      <family val="4"/>
    </font>
    <font>
      <sz val="11"/>
      <name val="標楷體"/>
      <family val="4"/>
    </font>
    <font>
      <b/>
      <sz val="11"/>
      <name val="標楷體"/>
      <family val="4"/>
    </font>
    <font>
      <sz val="18"/>
      <name val="標楷體"/>
      <family val="4"/>
    </font>
    <font>
      <u val="single"/>
      <sz val="14"/>
      <name val="標楷體"/>
      <family val="4"/>
    </font>
    <font>
      <b/>
      <u val="single"/>
      <sz val="18"/>
      <name val="標楷體"/>
      <family val="4"/>
    </font>
    <font>
      <b/>
      <sz val="18"/>
      <name val="標楷體"/>
      <family val="4"/>
    </font>
    <font>
      <b/>
      <sz val="14"/>
      <name val="標楷體"/>
      <family val="4"/>
    </font>
    <font>
      <b/>
      <u val="single"/>
      <sz val="14"/>
      <name val="標楷體"/>
      <family val="4"/>
    </font>
    <font>
      <sz val="13"/>
      <name val="標楷體"/>
      <family val="4"/>
    </font>
    <font>
      <u val="single"/>
      <sz val="13"/>
      <name val="標楷體"/>
      <family val="4"/>
    </font>
    <font>
      <sz val="12"/>
      <name val="Times New Roman"/>
      <family val="1"/>
    </font>
    <font>
      <b/>
      <sz val="12"/>
      <name val="Times New Roman"/>
      <family val="1"/>
    </font>
    <font>
      <sz val="7.4"/>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right style="thin">
        <color indexed="8"/>
      </right>
      <top>
        <color indexed="63"/>
      </top>
      <bottom>
        <color indexed="63"/>
      </bottom>
    </border>
    <border>
      <left style="thin"/>
      <right style="thin">
        <color indexed="8"/>
      </right>
      <top style="thin">
        <color indexed="8"/>
      </top>
      <bottom style="thin">
        <color indexed="8"/>
      </bottom>
    </border>
    <border>
      <left style="thin"/>
      <right style="thin">
        <color indexed="8"/>
      </right>
      <top>
        <color indexed="63"/>
      </top>
      <bottom style="thin">
        <color indexed="8"/>
      </bottom>
    </border>
    <border>
      <left style="thin"/>
      <right style="thin"/>
      <top>
        <color indexed="63"/>
      </top>
      <bottom style="thin">
        <color indexed="8"/>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color indexed="8"/>
      </bottom>
    </border>
    <border>
      <left>
        <color indexed="63"/>
      </left>
      <right style="thin"/>
      <top style="thin">
        <color indexed="8"/>
      </top>
      <bottom>
        <color indexed="63"/>
      </bottom>
    </border>
    <border>
      <left style="thin"/>
      <right style="thin"/>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color indexed="63"/>
      </right>
      <top>
        <color indexed="63"/>
      </top>
      <bottom style="thin">
        <color indexed="8"/>
      </bottom>
    </border>
    <border>
      <left style="thin">
        <color indexed="8"/>
      </left>
      <right style="thin"/>
      <top>
        <color indexed="63"/>
      </top>
      <bottom style="thin">
        <color indexed="8"/>
      </bottom>
    </border>
    <border>
      <left style="thin">
        <color indexed="8"/>
      </left>
      <right style="thin"/>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280">
    <xf numFmtId="0" fontId="0" fillId="0" borderId="0" xfId="0" applyAlignment="1">
      <alignment vertical="center"/>
    </xf>
    <xf numFmtId="0" fontId="3"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11" fillId="0" borderId="0"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3" fillId="0" borderId="10" xfId="0" applyFont="1" applyFill="1" applyBorder="1" applyAlignment="1">
      <alignment vertical="center"/>
    </xf>
    <xf numFmtId="0" fontId="5" fillId="0" borderId="11" xfId="0" applyFont="1" applyFill="1" applyBorder="1" applyAlignment="1">
      <alignment horizontal="center" vertical="center" wrapText="1"/>
    </xf>
    <xf numFmtId="0" fontId="15" fillId="0" borderId="12" xfId="0" applyFont="1" applyFill="1" applyBorder="1" applyAlignment="1">
      <alignment horizontal="right" vertical="top"/>
    </xf>
    <xf numFmtId="0" fontId="15" fillId="0" borderId="13" xfId="0" applyFont="1" applyFill="1" applyBorder="1" applyAlignment="1">
      <alignment horizontal="right" vertical="top"/>
    </xf>
    <xf numFmtId="0" fontId="6" fillId="0" borderId="14" xfId="0" applyFont="1" applyFill="1" applyBorder="1" applyAlignment="1">
      <alignment horizontal="center" vertical="center" wrapText="1"/>
    </xf>
    <xf numFmtId="3" fontId="6" fillId="0" borderId="14"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3" fontId="6" fillId="0" borderId="14" xfId="0" applyNumberFormat="1" applyFont="1" applyFill="1" applyBorder="1" applyAlignment="1">
      <alignment horizontal="center" vertical="center"/>
    </xf>
    <xf numFmtId="10" fontId="6" fillId="0" borderId="14" xfId="0" applyNumberFormat="1" applyFont="1" applyFill="1" applyBorder="1" applyAlignment="1">
      <alignment horizontal="right" vertical="center"/>
    </xf>
    <xf numFmtId="0" fontId="5" fillId="0" borderId="14"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vertical="center"/>
    </xf>
    <xf numFmtId="10" fontId="16" fillId="0" borderId="15" xfId="0" applyNumberFormat="1" applyFont="1" applyFill="1" applyBorder="1" applyAlignment="1">
      <alignment horizontal="right" vertical="top" wrapText="1"/>
    </xf>
    <xf numFmtId="0" fontId="15" fillId="0" borderId="16" xfId="0" applyFont="1" applyFill="1" applyBorder="1" applyAlignment="1">
      <alignment horizontal="right" vertical="top"/>
    </xf>
    <xf numFmtId="0" fontId="15" fillId="0" borderId="17" xfId="0" applyFont="1" applyFill="1" applyBorder="1" applyAlignment="1">
      <alignment horizontal="right" vertical="top"/>
    </xf>
    <xf numFmtId="0" fontId="15" fillId="0" borderId="18" xfId="0" applyFont="1" applyFill="1" applyBorder="1" applyAlignment="1">
      <alignment horizontal="right" vertical="top"/>
    </xf>
    <xf numFmtId="3" fontId="16" fillId="0" borderId="19" xfId="0" applyNumberFormat="1" applyFont="1" applyFill="1" applyBorder="1" applyAlignment="1">
      <alignment horizontal="right" vertical="top"/>
    </xf>
    <xf numFmtId="0" fontId="15" fillId="0" borderId="20" xfId="0" applyFont="1" applyFill="1" applyBorder="1" applyAlignment="1">
      <alignment horizontal="right" vertical="top"/>
    </xf>
    <xf numFmtId="0" fontId="15" fillId="0" borderId="0" xfId="0" applyFont="1" applyFill="1" applyAlignment="1">
      <alignment horizontal="right" vertical="top"/>
    </xf>
    <xf numFmtId="0" fontId="15" fillId="0" borderId="21" xfId="0" applyFont="1" applyFill="1" applyBorder="1" applyAlignment="1">
      <alignment horizontal="right" vertical="top"/>
    </xf>
    <xf numFmtId="0" fontId="15" fillId="0" borderId="22" xfId="0" applyFont="1" applyFill="1" applyBorder="1" applyAlignment="1">
      <alignment horizontal="right" vertical="top"/>
    </xf>
    <xf numFmtId="0" fontId="15" fillId="0" borderId="13" xfId="0" applyFont="1" applyFill="1" applyBorder="1" applyAlignment="1">
      <alignment horizontal="right" vertical="top" wrapText="1"/>
    </xf>
    <xf numFmtId="0" fontId="15" fillId="0" borderId="16" xfId="0" applyFont="1" applyFill="1" applyBorder="1" applyAlignment="1">
      <alignment horizontal="right" vertical="top" wrapText="1"/>
    </xf>
    <xf numFmtId="0" fontId="15" fillId="0" borderId="0" xfId="0" applyFont="1" applyFill="1" applyAlignment="1">
      <alignment horizontal="right" vertical="top" wrapText="1"/>
    </xf>
    <xf numFmtId="0" fontId="15" fillId="0" borderId="12" xfId="0" applyFont="1" applyFill="1" applyBorder="1" applyAlignment="1">
      <alignment horizontal="right" vertical="top" wrapText="1"/>
    </xf>
    <xf numFmtId="0" fontId="15" fillId="0" borderId="18" xfId="0" applyFont="1" applyFill="1" applyBorder="1" applyAlignment="1">
      <alignment horizontal="right" vertical="top" wrapText="1"/>
    </xf>
    <xf numFmtId="0" fontId="15" fillId="0" borderId="14" xfId="0" applyFont="1" applyFill="1" applyBorder="1" applyAlignment="1">
      <alignment horizontal="right" vertical="top"/>
    </xf>
    <xf numFmtId="0" fontId="15" fillId="0" borderId="17" xfId="0" applyFont="1" applyFill="1" applyBorder="1" applyAlignment="1">
      <alignment horizontal="right" vertical="top" wrapText="1"/>
    </xf>
    <xf numFmtId="0" fontId="15" fillId="0" borderId="14" xfId="0" applyFont="1" applyFill="1" applyBorder="1" applyAlignment="1">
      <alignment horizontal="right" vertical="top" wrapText="1"/>
    </xf>
    <xf numFmtId="3" fontId="16" fillId="0" borderId="15" xfId="0" applyNumberFormat="1" applyFont="1" applyFill="1" applyBorder="1" applyAlignment="1">
      <alignment horizontal="right" vertical="center"/>
    </xf>
    <xf numFmtId="10" fontId="16" fillId="0" borderId="15" xfId="0" applyNumberFormat="1" applyFont="1" applyFill="1" applyBorder="1" applyAlignment="1">
      <alignment horizontal="right" vertical="center"/>
    </xf>
    <xf numFmtId="3" fontId="16" fillId="0" borderId="11" xfId="0" applyNumberFormat="1" applyFont="1" applyFill="1" applyBorder="1" applyAlignment="1">
      <alignment horizontal="right" vertical="center"/>
    </xf>
    <xf numFmtId="3" fontId="16" fillId="0" borderId="11" xfId="0" applyNumberFormat="1" applyFont="1" applyFill="1" applyBorder="1" applyAlignment="1">
      <alignment horizontal="right" vertical="center" wrapText="1"/>
    </xf>
    <xf numFmtId="10" fontId="16" fillId="0" borderId="23" xfId="0" applyNumberFormat="1" applyFont="1" applyFill="1" applyBorder="1" applyAlignment="1">
      <alignment horizontal="right" vertical="center"/>
    </xf>
    <xf numFmtId="10" fontId="16" fillId="0" borderId="24" xfId="0" applyNumberFormat="1" applyFont="1" applyFill="1" applyBorder="1" applyAlignment="1">
      <alignment horizontal="right" vertical="center"/>
    </xf>
    <xf numFmtId="0" fontId="5" fillId="0" borderId="16" xfId="0" applyFont="1" applyFill="1" applyBorder="1" applyAlignment="1">
      <alignment vertical="center"/>
    </xf>
    <xf numFmtId="0" fontId="15" fillId="0" borderId="18" xfId="0" applyFont="1" applyFill="1" applyBorder="1" applyAlignment="1">
      <alignment vertical="top"/>
    </xf>
    <xf numFmtId="3" fontId="16" fillId="0" borderId="15" xfId="0" applyNumberFormat="1" applyFont="1" applyFill="1" applyBorder="1" applyAlignment="1">
      <alignment vertical="center"/>
    </xf>
    <xf numFmtId="183" fontId="16" fillId="0" borderId="25" xfId="0" applyNumberFormat="1" applyFont="1" applyFill="1" applyBorder="1" applyAlignment="1">
      <alignment horizontal="right" vertical="center" wrapText="1"/>
    </xf>
    <xf numFmtId="0" fontId="3" fillId="0" borderId="15" xfId="0" applyFont="1" applyFill="1" applyBorder="1" applyAlignment="1">
      <alignment horizontal="left" vertical="top"/>
    </xf>
    <xf numFmtId="0" fontId="3" fillId="0" borderId="16" xfId="0" applyFont="1" applyFill="1" applyBorder="1" applyAlignment="1">
      <alignment horizontal="left" vertical="top"/>
    </xf>
    <xf numFmtId="10" fontId="16" fillId="0" borderId="15" xfId="42" applyNumberFormat="1" applyFont="1" applyFill="1" applyBorder="1" applyAlignment="1">
      <alignment vertical="top"/>
    </xf>
    <xf numFmtId="0" fontId="4" fillId="0" borderId="15" xfId="0" applyFont="1" applyFill="1" applyBorder="1" applyAlignment="1">
      <alignment horizontal="left" vertical="top"/>
    </xf>
    <xf numFmtId="0" fontId="3" fillId="0" borderId="16" xfId="0" applyFont="1" applyFill="1" applyBorder="1" applyAlignment="1">
      <alignment horizontal="left" vertical="top" wrapText="1"/>
    </xf>
    <xf numFmtId="0" fontId="4" fillId="0" borderId="15" xfId="0" applyFont="1" applyFill="1" applyBorder="1" applyAlignment="1">
      <alignment horizontal="left" vertical="center"/>
    </xf>
    <xf numFmtId="0" fontId="3" fillId="0" borderId="11" xfId="0" applyFont="1" applyFill="1" applyBorder="1" applyAlignment="1">
      <alignment vertical="center"/>
    </xf>
    <xf numFmtId="49" fontId="5" fillId="0" borderId="20" xfId="0" applyNumberFormat="1" applyFont="1" applyFill="1" applyBorder="1" applyAlignment="1">
      <alignment horizontal="left" vertical="top"/>
    </xf>
    <xf numFmtId="49" fontId="5" fillId="0" borderId="26" xfId="0" applyNumberFormat="1" applyFont="1" applyFill="1" applyBorder="1" applyAlignment="1">
      <alignment horizontal="left" vertical="top" wrapText="1"/>
    </xf>
    <xf numFmtId="3" fontId="15" fillId="0" borderId="27" xfId="0" applyNumberFormat="1" applyFont="1" applyFill="1" applyBorder="1" applyAlignment="1">
      <alignment horizontal="right" vertical="top" wrapText="1"/>
    </xf>
    <xf numFmtId="3" fontId="15" fillId="0" borderId="27" xfId="0" applyNumberFormat="1" applyFont="1" applyFill="1" applyBorder="1" applyAlignment="1">
      <alignment vertical="top"/>
    </xf>
    <xf numFmtId="10" fontId="15" fillId="0" borderId="27" xfId="42" applyNumberFormat="1" applyFont="1" applyFill="1" applyBorder="1" applyAlignment="1">
      <alignment horizontal="right" vertical="top"/>
    </xf>
    <xf numFmtId="0" fontId="3" fillId="0" borderId="22" xfId="0" applyFont="1" applyFill="1" applyBorder="1" applyAlignment="1">
      <alignment horizontal="left" vertical="top" wrapText="1"/>
    </xf>
    <xf numFmtId="0" fontId="5" fillId="0" borderId="0" xfId="0" applyFont="1" applyFill="1" applyAlignment="1">
      <alignment vertical="center"/>
    </xf>
    <xf numFmtId="49" fontId="5" fillId="0" borderId="19" xfId="0" applyNumberFormat="1" applyFont="1" applyFill="1" applyBorder="1" applyAlignment="1">
      <alignment horizontal="left" vertical="top"/>
    </xf>
    <xf numFmtId="49" fontId="5" fillId="0" borderId="28" xfId="0" applyNumberFormat="1" applyFont="1" applyFill="1" applyBorder="1" applyAlignment="1">
      <alignment horizontal="left" vertical="top" wrapText="1"/>
    </xf>
    <xf numFmtId="3" fontId="15" fillId="0" borderId="25" xfId="0" applyNumberFormat="1" applyFont="1" applyFill="1" applyBorder="1" applyAlignment="1">
      <alignment horizontal="right" vertical="top" wrapText="1"/>
    </xf>
    <xf numFmtId="3" fontId="15" fillId="0" borderId="25" xfId="0" applyNumberFormat="1" applyFont="1" applyFill="1" applyBorder="1" applyAlignment="1">
      <alignment vertical="top"/>
    </xf>
    <xf numFmtId="10" fontId="15" fillId="0" borderId="25" xfId="42" applyNumberFormat="1" applyFont="1" applyFill="1" applyBorder="1" applyAlignment="1">
      <alignment horizontal="right" vertical="top"/>
    </xf>
    <xf numFmtId="49" fontId="5" fillId="0" borderId="21" xfId="0" applyNumberFormat="1" applyFont="1" applyFill="1" applyBorder="1" applyAlignment="1">
      <alignment horizontal="left" vertical="top"/>
    </xf>
    <xf numFmtId="49" fontId="5" fillId="0" borderId="29" xfId="0" applyNumberFormat="1" applyFont="1" applyFill="1" applyBorder="1" applyAlignment="1">
      <alignment horizontal="left" vertical="top" wrapText="1"/>
    </xf>
    <xf numFmtId="3" fontId="15" fillId="0" borderId="30" xfId="0" applyNumberFormat="1" applyFont="1" applyFill="1" applyBorder="1" applyAlignment="1">
      <alignment horizontal="right" vertical="top" wrapText="1"/>
    </xf>
    <xf numFmtId="3" fontId="15" fillId="0" borderId="30" xfId="0" applyNumberFormat="1" applyFont="1" applyFill="1" applyBorder="1" applyAlignment="1">
      <alignment vertical="top"/>
    </xf>
    <xf numFmtId="10" fontId="15" fillId="0" borderId="30" xfId="42" applyNumberFormat="1" applyFont="1" applyFill="1" applyBorder="1" applyAlignment="1">
      <alignment horizontal="right" vertical="top"/>
    </xf>
    <xf numFmtId="0" fontId="5" fillId="0" borderId="31" xfId="0" applyFont="1" applyFill="1" applyBorder="1" applyAlignment="1">
      <alignment horizontal="left" vertical="top" wrapText="1"/>
    </xf>
    <xf numFmtId="3" fontId="15" fillId="0" borderId="13" xfId="0" applyNumberFormat="1" applyFont="1" applyFill="1" applyBorder="1" applyAlignment="1">
      <alignment horizontal="right" vertical="top" wrapText="1"/>
    </xf>
    <xf numFmtId="3" fontId="15" fillId="0" borderId="13" xfId="0" applyNumberFormat="1" applyFont="1" applyFill="1" applyBorder="1" applyAlignment="1">
      <alignment vertical="top"/>
    </xf>
    <xf numFmtId="181" fontId="15" fillId="0" borderId="13" xfId="36" applyNumberFormat="1" applyFont="1" applyFill="1" applyBorder="1" applyAlignment="1">
      <alignment horizontal="right" vertical="top" wrapText="1"/>
    </xf>
    <xf numFmtId="183" fontId="15" fillId="0" borderId="13" xfId="36" applyNumberFormat="1" applyFont="1" applyFill="1" applyBorder="1" applyAlignment="1">
      <alignment horizontal="right" vertical="top" wrapText="1"/>
    </xf>
    <xf numFmtId="183" fontId="15" fillId="0" borderId="0" xfId="36" applyNumberFormat="1" applyFont="1" applyFill="1" applyBorder="1" applyAlignment="1">
      <alignment vertical="top" wrapText="1"/>
    </xf>
    <xf numFmtId="181" fontId="15" fillId="0" borderId="27" xfId="36" applyNumberFormat="1" applyFont="1" applyFill="1" applyBorder="1" applyAlignment="1">
      <alignment vertical="top"/>
    </xf>
    <xf numFmtId="183" fontId="15" fillId="0" borderId="31" xfId="0" applyNumberFormat="1" applyFont="1" applyFill="1" applyBorder="1" applyAlignment="1">
      <alignment vertical="top"/>
    </xf>
    <xf numFmtId="10" fontId="15" fillId="0" borderId="13" xfId="42" applyNumberFormat="1" applyFont="1" applyFill="1" applyBorder="1" applyAlignment="1">
      <alignment vertical="top"/>
    </xf>
    <xf numFmtId="0" fontId="5" fillId="0" borderId="0" xfId="0" applyFont="1" applyFill="1" applyAlignment="1">
      <alignment horizontal="left" vertical="top"/>
    </xf>
    <xf numFmtId="183" fontId="15" fillId="0" borderId="15" xfId="36" applyNumberFormat="1" applyFont="1" applyFill="1" applyBorder="1" applyAlignment="1">
      <alignment horizontal="right" vertical="top" wrapText="1"/>
    </xf>
    <xf numFmtId="183" fontId="15" fillId="0" borderId="13" xfId="36" applyNumberFormat="1" applyFont="1" applyFill="1" applyBorder="1" applyAlignment="1">
      <alignment horizontal="right" vertical="top"/>
    </xf>
    <xf numFmtId="183" fontId="15" fillId="0" borderId="0" xfId="36" applyNumberFormat="1" applyFont="1" applyFill="1" applyAlignment="1">
      <alignment vertical="top" wrapText="1"/>
    </xf>
    <xf numFmtId="184" fontId="5" fillId="0" borderId="31" xfId="33" applyNumberFormat="1" applyFont="1" applyFill="1" applyBorder="1" applyAlignment="1">
      <alignment horizontal="left" vertical="top" wrapText="1"/>
      <protection/>
    </xf>
    <xf numFmtId="181" fontId="15" fillId="0" borderId="13" xfId="37" applyNumberFormat="1" applyFont="1" applyFill="1" applyBorder="1" applyAlignment="1">
      <alignment horizontal="right" vertical="top" wrapText="1"/>
    </xf>
    <xf numFmtId="182" fontId="15" fillId="0" borderId="13" xfId="34" applyNumberFormat="1" applyFont="1" applyFill="1" applyBorder="1" applyAlignment="1">
      <alignment horizontal="right" vertical="top" wrapText="1"/>
      <protection/>
    </xf>
    <xf numFmtId="182" fontId="15" fillId="0" borderId="13" xfId="36" applyNumberFormat="1" applyFont="1" applyFill="1" applyBorder="1" applyAlignment="1">
      <alignment horizontal="right" vertical="top" wrapText="1"/>
    </xf>
    <xf numFmtId="183" fontId="15" fillId="0" borderId="13" xfId="0" applyNumberFormat="1" applyFont="1" applyFill="1" applyBorder="1" applyAlignment="1">
      <alignment vertical="top" wrapText="1"/>
    </xf>
    <xf numFmtId="182" fontId="15" fillId="0" borderId="13" xfId="0" applyNumberFormat="1" applyFont="1" applyFill="1" applyBorder="1" applyAlignment="1">
      <alignment horizontal="right" vertical="top" wrapText="1"/>
    </xf>
    <xf numFmtId="10" fontId="15" fillId="0" borderId="13" xfId="0" applyNumberFormat="1" applyFont="1" applyFill="1" applyBorder="1" applyAlignment="1">
      <alignment horizontal="right" vertical="top" wrapText="1"/>
    </xf>
    <xf numFmtId="183" fontId="3" fillId="0" borderId="22" xfId="37" applyNumberFormat="1" applyFont="1" applyFill="1" applyBorder="1" applyAlignment="1">
      <alignment horizontal="left" vertical="top" wrapText="1"/>
    </xf>
    <xf numFmtId="41" fontId="15" fillId="0" borderId="13" xfId="34" applyNumberFormat="1" applyFont="1" applyFill="1" applyBorder="1" applyAlignment="1">
      <alignment horizontal="right" vertical="top" wrapText="1"/>
      <protection/>
    </xf>
    <xf numFmtId="184" fontId="5" fillId="0" borderId="32" xfId="33" applyNumberFormat="1" applyFont="1" applyFill="1" applyBorder="1" applyAlignment="1">
      <alignment horizontal="left" vertical="top" wrapText="1"/>
      <protection/>
    </xf>
    <xf numFmtId="181" fontId="15" fillId="0" borderId="15" xfId="37" applyNumberFormat="1" applyFont="1" applyFill="1" applyBorder="1" applyAlignment="1">
      <alignment horizontal="right" vertical="top" wrapText="1"/>
    </xf>
    <xf numFmtId="182" fontId="15" fillId="0" borderId="15" xfId="34" applyNumberFormat="1" applyFont="1" applyFill="1" applyBorder="1" applyAlignment="1">
      <alignment horizontal="right" vertical="top" wrapText="1"/>
      <protection/>
    </xf>
    <xf numFmtId="182" fontId="15" fillId="0" borderId="15" xfId="36" applyNumberFormat="1" applyFont="1" applyFill="1" applyBorder="1" applyAlignment="1">
      <alignment horizontal="right" vertical="top" wrapText="1"/>
    </xf>
    <xf numFmtId="183" fontId="15" fillId="0" borderId="15" xfId="36" applyNumberFormat="1" applyFont="1" applyFill="1" applyBorder="1" applyAlignment="1">
      <alignment vertical="top" wrapText="1"/>
    </xf>
    <xf numFmtId="182" fontId="15" fillId="0" borderId="15" xfId="0" applyNumberFormat="1" applyFont="1" applyFill="1" applyBorder="1" applyAlignment="1">
      <alignment horizontal="right" vertical="top" wrapText="1"/>
    </xf>
    <xf numFmtId="10" fontId="15" fillId="0" borderId="15" xfId="0" applyNumberFormat="1" applyFont="1" applyFill="1" applyBorder="1" applyAlignment="1">
      <alignment horizontal="right" vertical="top" wrapText="1"/>
    </xf>
    <xf numFmtId="184" fontId="5" fillId="0" borderId="33" xfId="33" applyNumberFormat="1" applyFont="1" applyFill="1" applyBorder="1" applyAlignment="1">
      <alignment horizontal="left" vertical="top" wrapText="1"/>
      <protection/>
    </xf>
    <xf numFmtId="181" fontId="15" fillId="0" borderId="16" xfId="37" applyNumberFormat="1" applyFont="1" applyFill="1" applyBorder="1" applyAlignment="1">
      <alignment horizontal="right" vertical="top" wrapText="1"/>
    </xf>
    <xf numFmtId="182" fontId="15" fillId="0" borderId="16" xfId="34" applyNumberFormat="1" applyFont="1" applyFill="1" applyBorder="1" applyAlignment="1">
      <alignment horizontal="right" vertical="top" wrapText="1"/>
      <protection/>
    </xf>
    <xf numFmtId="182" fontId="15" fillId="0" borderId="16" xfId="36" applyNumberFormat="1" applyFont="1" applyFill="1" applyBorder="1" applyAlignment="1">
      <alignment horizontal="right" vertical="top" wrapText="1"/>
    </xf>
    <xf numFmtId="183" fontId="15" fillId="0" borderId="16" xfId="0" applyNumberFormat="1" applyFont="1" applyFill="1" applyBorder="1" applyAlignment="1">
      <alignment vertical="top" wrapText="1"/>
    </xf>
    <xf numFmtId="182" fontId="15" fillId="0" borderId="16" xfId="0" applyNumberFormat="1" applyFont="1" applyFill="1" applyBorder="1" applyAlignment="1">
      <alignment horizontal="right" vertical="top" wrapText="1"/>
    </xf>
    <xf numFmtId="10" fontId="15" fillId="0" borderId="16" xfId="0" applyNumberFormat="1" applyFont="1" applyFill="1" applyBorder="1" applyAlignment="1">
      <alignment horizontal="right" vertical="top" wrapText="1"/>
    </xf>
    <xf numFmtId="183" fontId="15" fillId="0" borderId="13" xfId="36" applyNumberFormat="1" applyFont="1" applyFill="1" applyBorder="1" applyAlignment="1">
      <alignment vertical="top" wrapText="1"/>
    </xf>
    <xf numFmtId="0" fontId="5" fillId="0" borderId="31" xfId="33" applyFont="1" applyFill="1" applyBorder="1" applyAlignment="1">
      <alignment horizontal="left" vertical="top" wrapText="1"/>
      <protection/>
    </xf>
    <xf numFmtId="182" fontId="15" fillId="0" borderId="13" xfId="37" applyNumberFormat="1" applyFont="1" applyFill="1" applyBorder="1" applyAlignment="1">
      <alignment horizontal="right" vertical="top" wrapText="1"/>
    </xf>
    <xf numFmtId="0" fontId="5" fillId="0" borderId="32" xfId="33" applyFont="1" applyFill="1" applyBorder="1" applyAlignment="1">
      <alignment horizontal="left" vertical="top" wrapText="1"/>
      <protection/>
    </xf>
    <xf numFmtId="0" fontId="5" fillId="0" borderId="33" xfId="33" applyFont="1" applyFill="1" applyBorder="1" applyAlignment="1">
      <alignment horizontal="left" vertical="top" wrapText="1"/>
      <protection/>
    </xf>
    <xf numFmtId="181" fontId="15" fillId="0" borderId="20" xfId="37" applyNumberFormat="1" applyFont="1" applyFill="1" applyBorder="1" applyAlignment="1">
      <alignment horizontal="right" vertical="top" wrapText="1"/>
    </xf>
    <xf numFmtId="182" fontId="15" fillId="0" borderId="20" xfId="34" applyNumberFormat="1" applyFont="1" applyFill="1" applyBorder="1" applyAlignment="1">
      <alignment horizontal="right" vertical="top" wrapText="1"/>
      <protection/>
    </xf>
    <xf numFmtId="182" fontId="15" fillId="0" borderId="20" xfId="36" applyNumberFormat="1" applyFont="1" applyFill="1" applyBorder="1" applyAlignment="1">
      <alignment horizontal="right" vertical="top" wrapText="1"/>
    </xf>
    <xf numFmtId="183" fontId="15" fillId="0" borderId="20" xfId="36" applyNumberFormat="1" applyFont="1" applyFill="1" applyBorder="1" applyAlignment="1">
      <alignment horizontal="right" vertical="top" wrapText="1"/>
    </xf>
    <xf numFmtId="183" fontId="15" fillId="0" borderId="20" xfId="36" applyNumberFormat="1" applyFont="1" applyFill="1" applyBorder="1" applyAlignment="1">
      <alignment vertical="top" wrapText="1"/>
    </xf>
    <xf numFmtId="182" fontId="15" fillId="0" borderId="20" xfId="0" applyNumberFormat="1" applyFont="1" applyFill="1" applyBorder="1" applyAlignment="1">
      <alignment horizontal="right" vertical="top" wrapText="1"/>
    </xf>
    <xf numFmtId="49" fontId="5" fillId="0" borderId="20" xfId="0" applyNumberFormat="1" applyFont="1" applyFill="1" applyBorder="1" applyAlignment="1">
      <alignment vertical="top" wrapText="1"/>
    </xf>
    <xf numFmtId="0" fontId="5" fillId="0" borderId="0" xfId="0" applyFont="1" applyFill="1" applyBorder="1" applyAlignment="1">
      <alignment vertical="top" wrapText="1"/>
    </xf>
    <xf numFmtId="183" fontId="15" fillId="0" borderId="13" xfId="0" applyNumberFormat="1" applyFont="1" applyFill="1" applyBorder="1" applyAlignment="1">
      <alignment horizontal="right" vertical="top"/>
    </xf>
    <xf numFmtId="183" fontId="15" fillId="0" borderId="13" xfId="0" applyNumberFormat="1" applyFont="1" applyFill="1" applyBorder="1" applyAlignment="1">
      <alignment horizontal="right" vertical="top" wrapText="1"/>
    </xf>
    <xf numFmtId="182" fontId="15" fillId="0" borderId="0" xfId="0" applyNumberFormat="1" applyFont="1" applyFill="1" applyBorder="1" applyAlignment="1">
      <alignment horizontal="right" vertical="top" wrapText="1"/>
    </xf>
    <xf numFmtId="183" fontId="15" fillId="0" borderId="22" xfId="0" applyNumberFormat="1" applyFont="1" applyFill="1" applyBorder="1" applyAlignment="1">
      <alignment horizontal="right" vertical="top" wrapText="1"/>
    </xf>
    <xf numFmtId="10" fontId="15" fillId="0" borderId="13" xfId="0" applyNumberFormat="1" applyFont="1" applyFill="1" applyBorder="1" applyAlignment="1">
      <alignment horizontal="right" vertical="top"/>
    </xf>
    <xf numFmtId="0" fontId="0" fillId="0" borderId="0" xfId="0" applyFont="1" applyFill="1" applyAlignment="1">
      <alignment vertical="top"/>
    </xf>
    <xf numFmtId="49" fontId="5" fillId="0" borderId="19" xfId="0" applyNumberFormat="1" applyFont="1" applyFill="1" applyBorder="1" applyAlignment="1">
      <alignment vertical="top" wrapText="1"/>
    </xf>
    <xf numFmtId="0" fontId="5" fillId="0" borderId="10" xfId="0" applyFont="1" applyFill="1" applyBorder="1" applyAlignment="1">
      <alignment vertical="top" wrapText="1"/>
    </xf>
    <xf numFmtId="183" fontId="15" fillId="0" borderId="15" xfId="0" applyNumberFormat="1" applyFont="1" applyFill="1" applyBorder="1" applyAlignment="1">
      <alignment horizontal="right" vertical="top"/>
    </xf>
    <xf numFmtId="183" fontId="15" fillId="0" borderId="15" xfId="0" applyNumberFormat="1" applyFont="1" applyFill="1" applyBorder="1" applyAlignment="1">
      <alignment horizontal="right" vertical="top" wrapText="1"/>
    </xf>
    <xf numFmtId="182" fontId="15" fillId="0" borderId="10" xfId="0" applyNumberFormat="1" applyFont="1" applyFill="1" applyBorder="1" applyAlignment="1">
      <alignment horizontal="right" vertical="top" wrapText="1"/>
    </xf>
    <xf numFmtId="183" fontId="15" fillId="0" borderId="24" xfId="0" applyNumberFormat="1" applyFont="1" applyFill="1" applyBorder="1" applyAlignment="1">
      <alignment horizontal="right" vertical="top" wrapText="1"/>
    </xf>
    <xf numFmtId="10" fontId="15" fillId="0" borderId="15" xfId="0" applyNumberFormat="1" applyFont="1" applyFill="1" applyBorder="1" applyAlignment="1">
      <alignment horizontal="right" vertical="top"/>
    </xf>
    <xf numFmtId="49" fontId="5" fillId="0" borderId="21" xfId="0" applyNumberFormat="1" applyFont="1" applyFill="1" applyBorder="1" applyAlignment="1">
      <alignment vertical="top" wrapText="1"/>
    </xf>
    <xf numFmtId="0" fontId="5" fillId="0" borderId="14" xfId="0" applyFont="1" applyFill="1" applyBorder="1" applyAlignment="1">
      <alignment vertical="top" wrapText="1"/>
    </xf>
    <xf numFmtId="183" fontId="15" fillId="0" borderId="16" xfId="0" applyNumberFormat="1" applyFont="1" applyFill="1" applyBorder="1" applyAlignment="1">
      <alignment horizontal="right" vertical="top"/>
    </xf>
    <xf numFmtId="183" fontId="15" fillId="0" borderId="16" xfId="0" applyNumberFormat="1" applyFont="1" applyFill="1" applyBorder="1" applyAlignment="1">
      <alignment horizontal="right" vertical="top" wrapText="1"/>
    </xf>
    <xf numFmtId="182" fontId="15" fillId="0" borderId="14" xfId="0" applyNumberFormat="1" applyFont="1" applyFill="1" applyBorder="1" applyAlignment="1">
      <alignment horizontal="right" vertical="top" wrapText="1"/>
    </xf>
    <xf numFmtId="183" fontId="15" fillId="0" borderId="18" xfId="0" applyNumberFormat="1" applyFont="1" applyFill="1" applyBorder="1" applyAlignment="1">
      <alignment horizontal="right" vertical="top" wrapText="1"/>
    </xf>
    <xf numFmtId="10" fontId="15" fillId="0" borderId="16" xfId="0" applyNumberFormat="1" applyFont="1" applyFill="1" applyBorder="1" applyAlignment="1">
      <alignment horizontal="right" vertical="top"/>
    </xf>
    <xf numFmtId="49" fontId="3" fillId="0" borderId="20" xfId="0" applyNumberFormat="1" applyFont="1" applyFill="1" applyBorder="1" applyAlignment="1">
      <alignment horizontal="left" vertical="top"/>
    </xf>
    <xf numFmtId="0" fontId="5" fillId="0" borderId="26" xfId="0" applyFont="1" applyFill="1" applyBorder="1" applyAlignment="1">
      <alignment horizontal="left" vertical="top" wrapText="1"/>
    </xf>
    <xf numFmtId="3" fontId="15" fillId="0" borderId="27" xfId="36" applyNumberFormat="1" applyFont="1" applyFill="1" applyBorder="1" applyAlignment="1">
      <alignment horizontal="right" vertical="top" shrinkToFit="1"/>
    </xf>
    <xf numFmtId="38" fontId="15" fillId="0" borderId="27" xfId="0" applyNumberFormat="1" applyFont="1" applyFill="1" applyBorder="1" applyAlignment="1">
      <alignment vertical="top" wrapText="1"/>
    </xf>
    <xf numFmtId="38" fontId="15" fillId="0" borderId="27" xfId="0" applyNumberFormat="1" applyFont="1" applyFill="1" applyBorder="1" applyAlignment="1">
      <alignment vertical="top"/>
    </xf>
    <xf numFmtId="38" fontId="15" fillId="0" borderId="27" xfId="0" applyNumberFormat="1" applyFont="1" applyFill="1" applyBorder="1" applyAlignment="1">
      <alignment horizontal="right" vertical="top" wrapText="1"/>
    </xf>
    <xf numFmtId="10" fontId="15" fillId="0" borderId="27" xfId="0" applyNumberFormat="1" applyFont="1" applyFill="1" applyBorder="1" applyAlignment="1">
      <alignment horizontal="right" vertical="top" wrapText="1"/>
    </xf>
    <xf numFmtId="0" fontId="0"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Border="1" applyAlignment="1">
      <alignment horizontal="left" vertical="top" wrapText="1"/>
    </xf>
    <xf numFmtId="49" fontId="3" fillId="0" borderId="19" xfId="0" applyNumberFormat="1" applyFont="1" applyFill="1" applyBorder="1" applyAlignment="1">
      <alignment horizontal="left" vertical="top"/>
    </xf>
    <xf numFmtId="38" fontId="15" fillId="0" borderId="25" xfId="0" applyNumberFormat="1" applyFont="1" applyFill="1" applyBorder="1" applyAlignment="1">
      <alignment vertical="top"/>
    </xf>
    <xf numFmtId="38" fontId="15" fillId="0" borderId="25" xfId="0" applyNumberFormat="1" applyFont="1" applyFill="1" applyBorder="1" applyAlignment="1">
      <alignment horizontal="right" vertical="top" wrapText="1"/>
    </xf>
    <xf numFmtId="10" fontId="15" fillId="0" borderId="25" xfId="0" applyNumberFormat="1" applyFont="1" applyFill="1" applyBorder="1" applyAlignment="1">
      <alignment horizontal="right" vertical="top" wrapText="1"/>
    </xf>
    <xf numFmtId="183" fontId="15" fillId="0" borderId="27" xfId="0" applyNumberFormat="1" applyFont="1" applyFill="1" applyBorder="1" applyAlignment="1">
      <alignment vertical="top"/>
    </xf>
    <xf numFmtId="38" fontId="15" fillId="0" borderId="27" xfId="0" applyNumberFormat="1" applyFont="1" applyFill="1" applyBorder="1" applyAlignment="1">
      <alignment horizontal="right" vertical="top"/>
    </xf>
    <xf numFmtId="49" fontId="5" fillId="0" borderId="0" xfId="0" applyNumberFormat="1" applyFont="1" applyFill="1" applyBorder="1" applyAlignment="1">
      <alignment horizontal="left" vertical="top" wrapText="1"/>
    </xf>
    <xf numFmtId="3" fontId="15" fillId="0" borderId="27" xfId="0" applyNumberFormat="1" applyFont="1" applyFill="1" applyBorder="1" applyAlignment="1">
      <alignment horizontal="right" vertical="top"/>
    </xf>
    <xf numFmtId="0" fontId="5" fillId="0" borderId="26" xfId="0" applyFont="1" applyFill="1" applyBorder="1" applyAlignment="1">
      <alignment vertical="top" wrapText="1"/>
    </xf>
    <xf numFmtId="0" fontId="5" fillId="0" borderId="28" xfId="0" applyFont="1" applyFill="1" applyBorder="1" applyAlignment="1">
      <alignment vertical="top" wrapText="1"/>
    </xf>
    <xf numFmtId="0" fontId="5" fillId="0" borderId="29" xfId="0" applyFont="1" applyFill="1" applyBorder="1" applyAlignment="1">
      <alignment vertical="top" wrapText="1"/>
    </xf>
    <xf numFmtId="0" fontId="3" fillId="0" borderId="27" xfId="0" applyFont="1" applyFill="1" applyBorder="1" applyAlignment="1">
      <alignment horizontal="left" vertical="top" wrapText="1"/>
    </xf>
    <xf numFmtId="183" fontId="15" fillId="0" borderId="27" xfId="0" applyNumberFormat="1" applyFont="1" applyFill="1" applyBorder="1" applyAlignment="1">
      <alignment horizontal="right" vertical="top"/>
    </xf>
    <xf numFmtId="183" fontId="15" fillId="0" borderId="27" xfId="44" applyNumberFormat="1" applyFont="1" applyFill="1" applyBorder="1" applyAlignment="1">
      <alignment horizontal="right" vertical="top"/>
    </xf>
    <xf numFmtId="0" fontId="15" fillId="0" borderId="0" xfId="0" applyFont="1" applyFill="1" applyBorder="1" applyAlignment="1">
      <alignment horizontal="left" vertical="top" wrapText="1"/>
    </xf>
    <xf numFmtId="0" fontId="3" fillId="0" borderId="26" xfId="0" applyFont="1" applyFill="1" applyBorder="1" applyAlignment="1">
      <alignment vertical="top" wrapText="1"/>
    </xf>
    <xf numFmtId="183" fontId="15" fillId="0" borderId="27" xfId="0" applyNumberFormat="1" applyFont="1" applyFill="1" applyBorder="1" applyAlignment="1">
      <alignment horizontal="right" vertical="top" wrapText="1"/>
    </xf>
    <xf numFmtId="188" fontId="15" fillId="0" borderId="27" xfId="0" applyNumberFormat="1" applyFont="1" applyFill="1" applyBorder="1" applyAlignment="1">
      <alignment horizontal="right" vertical="top" wrapText="1"/>
    </xf>
    <xf numFmtId="0" fontId="15" fillId="0" borderId="27" xfId="0" applyFont="1" applyFill="1" applyBorder="1" applyAlignment="1">
      <alignment horizontal="right" vertical="top"/>
    </xf>
    <xf numFmtId="0" fontId="3" fillId="0" borderId="28" xfId="0" applyFont="1" applyFill="1" applyBorder="1" applyAlignment="1">
      <alignment vertical="top" wrapText="1"/>
    </xf>
    <xf numFmtId="0" fontId="3" fillId="0" borderId="29" xfId="0" applyFont="1" applyFill="1" applyBorder="1" applyAlignment="1">
      <alignment vertical="top" wrapText="1"/>
    </xf>
    <xf numFmtId="3" fontId="15" fillId="0" borderId="30" xfId="0" applyNumberFormat="1" applyFont="1" applyFill="1" applyBorder="1" applyAlignment="1">
      <alignment horizontal="right" vertical="top"/>
    </xf>
    <xf numFmtId="183" fontId="15" fillId="0" borderId="27" xfId="36" applyNumberFormat="1" applyFont="1" applyFill="1" applyBorder="1" applyAlignment="1">
      <alignment horizontal="right" vertical="top"/>
    </xf>
    <xf numFmtId="0" fontId="5" fillId="0" borderId="10" xfId="0" applyFont="1" applyFill="1" applyBorder="1" applyAlignment="1">
      <alignment horizontal="left" vertical="top" wrapText="1"/>
    </xf>
    <xf numFmtId="183" fontId="15" fillId="0" borderId="25" xfId="0" applyNumberFormat="1" applyFont="1" applyFill="1" applyBorder="1" applyAlignment="1">
      <alignment vertical="top"/>
    </xf>
    <xf numFmtId="38" fontId="15" fillId="0" borderId="25" xfId="0" applyNumberFormat="1" applyFont="1" applyFill="1" applyBorder="1" applyAlignment="1">
      <alignment horizontal="right" vertical="top"/>
    </xf>
    <xf numFmtId="3" fontId="16" fillId="0" borderId="11" xfId="0" applyNumberFormat="1" applyFont="1" applyFill="1" applyBorder="1" applyAlignment="1">
      <alignment horizontal="right" vertical="top"/>
    </xf>
    <xf numFmtId="10" fontId="16" fillId="0" borderId="11" xfId="0" applyNumberFormat="1" applyFont="1" applyFill="1" applyBorder="1" applyAlignment="1">
      <alignment horizontal="right" vertical="top" wrapText="1"/>
    </xf>
    <xf numFmtId="0" fontId="4" fillId="0" borderId="11" xfId="0" applyFont="1" applyFill="1" applyBorder="1" applyAlignment="1">
      <alignment horizontal="left" vertical="top"/>
    </xf>
    <xf numFmtId="183" fontId="15" fillId="0" borderId="27" xfId="0" applyNumberFormat="1" applyFont="1" applyFill="1" applyBorder="1" applyAlignment="1">
      <alignment vertical="top" wrapText="1"/>
    </xf>
    <xf numFmtId="10" fontId="15" fillId="0" borderId="27" xfId="0" applyNumberFormat="1" applyFont="1" applyFill="1" applyBorder="1" applyAlignment="1">
      <alignment vertical="top" wrapText="1"/>
    </xf>
    <xf numFmtId="183" fontId="15" fillId="0" borderId="25" xfId="0" applyNumberFormat="1" applyFont="1" applyFill="1" applyBorder="1" applyAlignment="1">
      <alignment vertical="top" wrapText="1"/>
    </xf>
    <xf numFmtId="10" fontId="15" fillId="0" borderId="25" xfId="0" applyNumberFormat="1" applyFont="1" applyFill="1" applyBorder="1" applyAlignment="1">
      <alignment vertical="top" wrapText="1"/>
    </xf>
    <xf numFmtId="183" fontId="15" fillId="0" borderId="30" xfId="0" applyNumberFormat="1" applyFont="1" applyFill="1" applyBorder="1" applyAlignment="1">
      <alignment vertical="top" wrapText="1"/>
    </xf>
    <xf numFmtId="10" fontId="15" fillId="0" borderId="30" xfId="0" applyNumberFormat="1" applyFont="1" applyFill="1" applyBorder="1" applyAlignment="1">
      <alignment vertical="top" wrapText="1"/>
    </xf>
    <xf numFmtId="183" fontId="15" fillId="0" borderId="25" xfId="44" applyNumberFormat="1" applyFont="1" applyFill="1" applyBorder="1" applyAlignment="1">
      <alignment horizontal="right" vertical="top"/>
    </xf>
    <xf numFmtId="183" fontId="15" fillId="0" borderId="25" xfId="0" applyNumberFormat="1" applyFont="1" applyFill="1" applyBorder="1" applyAlignment="1">
      <alignment horizontal="right" vertical="top"/>
    </xf>
    <xf numFmtId="183" fontId="15" fillId="0" borderId="30" xfId="44" applyNumberFormat="1" applyFont="1" applyFill="1" applyBorder="1" applyAlignment="1">
      <alignment horizontal="right" vertical="top"/>
    </xf>
    <xf numFmtId="183" fontId="15" fillId="0" borderId="30" xfId="0" applyNumberFormat="1" applyFont="1" applyFill="1" applyBorder="1" applyAlignment="1">
      <alignment horizontal="right" vertical="top"/>
    </xf>
    <xf numFmtId="183" fontId="15" fillId="0" borderId="25" xfId="0" applyNumberFormat="1" applyFont="1" applyFill="1" applyBorder="1" applyAlignment="1">
      <alignment horizontal="right" vertical="top" wrapText="1"/>
    </xf>
    <xf numFmtId="188" fontId="15" fillId="0" borderId="25" xfId="0" applyNumberFormat="1" applyFont="1" applyFill="1" applyBorder="1" applyAlignment="1">
      <alignment horizontal="right" vertical="top" wrapText="1"/>
    </xf>
    <xf numFmtId="0" fontId="5" fillId="0" borderId="22" xfId="0" applyFont="1" applyFill="1" applyBorder="1" applyAlignment="1">
      <alignment horizontal="left" vertical="top" wrapText="1"/>
    </xf>
    <xf numFmtId="0" fontId="5" fillId="0" borderId="24" xfId="0" applyFont="1" applyFill="1" applyBorder="1" applyAlignment="1">
      <alignment horizontal="left" vertical="top" wrapText="1"/>
    </xf>
    <xf numFmtId="183" fontId="15" fillId="0" borderId="12" xfId="36" applyNumberFormat="1" applyFont="1" applyFill="1" applyBorder="1" applyAlignment="1">
      <alignment vertical="top"/>
    </xf>
    <xf numFmtId="183" fontId="15" fillId="0" borderId="16" xfId="36" applyNumberFormat="1" applyFont="1" applyFill="1" applyBorder="1" applyAlignment="1">
      <alignment horizontal="right" vertical="top" wrapText="1"/>
    </xf>
    <xf numFmtId="183" fontId="15" fillId="0" borderId="12" xfId="0" applyNumberFormat="1" applyFont="1" applyFill="1" applyBorder="1" applyAlignment="1">
      <alignment horizontal="right" vertical="top" wrapText="1"/>
    </xf>
    <xf numFmtId="183" fontId="15" fillId="0" borderId="34" xfId="0" applyNumberFormat="1" applyFont="1" applyFill="1" applyBorder="1" applyAlignment="1">
      <alignment horizontal="right" vertical="top" wrapText="1"/>
    </xf>
    <xf numFmtId="183" fontId="15" fillId="0" borderId="17" xfId="0" applyNumberFormat="1" applyFont="1" applyFill="1" applyBorder="1" applyAlignment="1">
      <alignment horizontal="right" vertical="top" wrapText="1"/>
    </xf>
    <xf numFmtId="10" fontId="5" fillId="0" borderId="22" xfId="0" applyNumberFormat="1" applyFont="1" applyFill="1" applyBorder="1" applyAlignment="1">
      <alignment vertical="top" wrapText="1"/>
    </xf>
    <xf numFmtId="10" fontId="5" fillId="0" borderId="22" xfId="0" applyNumberFormat="1" applyFont="1" applyFill="1" applyBorder="1" applyAlignment="1">
      <alignment horizontal="left" vertical="top" wrapText="1"/>
    </xf>
    <xf numFmtId="10" fontId="5" fillId="0" borderId="22" xfId="0" applyNumberFormat="1" applyFont="1" applyFill="1" applyBorder="1" applyAlignment="1">
      <alignment horizontal="right" vertical="top" wrapText="1"/>
    </xf>
    <xf numFmtId="0" fontId="5" fillId="0" borderId="25"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3" xfId="0" applyFont="1" applyFill="1" applyBorder="1" applyAlignment="1">
      <alignment vertical="top" wrapText="1"/>
    </xf>
    <xf numFmtId="0" fontId="6" fillId="0" borderId="15" xfId="0" applyFont="1" applyFill="1" applyBorder="1" applyAlignment="1">
      <alignment horizontal="left" vertical="top"/>
    </xf>
    <xf numFmtId="0" fontId="5" fillId="0" borderId="13" xfId="0" applyFont="1" applyFill="1" applyBorder="1" applyAlignment="1">
      <alignment horizontal="left" vertical="top"/>
    </xf>
    <xf numFmtId="0" fontId="5" fillId="0" borderId="13" xfId="35" applyFont="1" applyFill="1" applyBorder="1" applyAlignment="1">
      <alignment horizontal="left" vertical="top" wrapText="1"/>
      <protection/>
    </xf>
    <xf numFmtId="0" fontId="5" fillId="0" borderId="31" xfId="35" applyFont="1" applyFill="1" applyBorder="1" applyAlignment="1">
      <alignment horizontal="left" vertical="top" wrapText="1"/>
      <protection/>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183" fontId="5" fillId="0" borderId="27" xfId="0" applyNumberFormat="1" applyFont="1" applyFill="1" applyBorder="1" applyAlignment="1">
      <alignment horizontal="left" vertical="top" wrapText="1"/>
    </xf>
    <xf numFmtId="183" fontId="5" fillId="0" borderId="22" xfId="0" applyNumberFormat="1" applyFont="1" applyFill="1" applyBorder="1" applyAlignment="1">
      <alignment horizontal="left" vertical="top" wrapText="1"/>
    </xf>
    <xf numFmtId="183" fontId="5" fillId="0" borderId="25" xfId="0" applyNumberFormat="1" applyFont="1" applyFill="1" applyBorder="1" applyAlignment="1">
      <alignment horizontal="left" vertical="top" wrapText="1"/>
    </xf>
    <xf numFmtId="183" fontId="5" fillId="0" borderId="30" xfId="0" applyNumberFormat="1" applyFont="1" applyFill="1" applyBorder="1" applyAlignment="1">
      <alignment horizontal="left" vertical="top" wrapText="1"/>
    </xf>
    <xf numFmtId="0" fontId="5" fillId="0" borderId="27" xfId="0" applyFont="1" applyFill="1" applyBorder="1" applyAlignment="1">
      <alignment horizontal="left" vertical="top" wrapText="1"/>
    </xf>
    <xf numFmtId="49" fontId="5" fillId="0" borderId="27" xfId="0" applyNumberFormat="1" applyFont="1" applyFill="1" applyBorder="1" applyAlignment="1">
      <alignment horizontal="left" vertical="top" wrapText="1"/>
    </xf>
    <xf numFmtId="0" fontId="5" fillId="0" borderId="30" xfId="0" applyFont="1" applyFill="1" applyBorder="1" applyAlignment="1">
      <alignment horizontal="left" vertical="top" wrapText="1"/>
    </xf>
    <xf numFmtId="10" fontId="5" fillId="0" borderId="24"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xf>
    <xf numFmtId="0" fontId="5" fillId="0" borderId="29" xfId="0" applyFont="1" applyFill="1" applyBorder="1" applyAlignment="1">
      <alignment horizontal="left" vertical="top" wrapText="1"/>
    </xf>
    <xf numFmtId="38" fontId="15" fillId="0" borderId="30" xfId="0" applyNumberFormat="1" applyFont="1" applyFill="1" applyBorder="1" applyAlignment="1">
      <alignment vertical="top"/>
    </xf>
    <xf numFmtId="38" fontId="15" fillId="0" borderId="30" xfId="0" applyNumberFormat="1" applyFont="1" applyFill="1" applyBorder="1" applyAlignment="1">
      <alignment horizontal="right" vertical="top" wrapText="1"/>
    </xf>
    <xf numFmtId="10" fontId="15" fillId="0" borderId="30" xfId="0" applyNumberFormat="1" applyFont="1" applyFill="1" applyBorder="1" applyAlignment="1">
      <alignment horizontal="right" vertical="top" wrapText="1"/>
    </xf>
    <xf numFmtId="10" fontId="5" fillId="0" borderId="18" xfId="0" applyNumberFormat="1" applyFont="1" applyFill="1" applyBorder="1" applyAlignment="1">
      <alignment horizontal="left" vertical="top" wrapText="1"/>
    </xf>
    <xf numFmtId="183" fontId="15" fillId="0" borderId="30" xfId="0" applyNumberFormat="1" applyFont="1" applyFill="1" applyBorder="1" applyAlignment="1">
      <alignment vertical="top"/>
    </xf>
    <xf numFmtId="181" fontId="15" fillId="0" borderId="30" xfId="36" applyNumberFormat="1" applyFont="1" applyFill="1" applyBorder="1" applyAlignment="1">
      <alignment horizontal="right" vertical="top"/>
    </xf>
    <xf numFmtId="0" fontId="3" fillId="0" borderId="30" xfId="0" applyFont="1" applyFill="1" applyBorder="1" applyAlignment="1">
      <alignment horizontal="left" vertical="top" wrapText="1"/>
    </xf>
    <xf numFmtId="183" fontId="15" fillId="0" borderId="30" xfId="0" applyNumberFormat="1" applyFont="1" applyFill="1" applyBorder="1" applyAlignment="1">
      <alignment horizontal="right" vertical="top" wrapText="1"/>
    </xf>
    <xf numFmtId="188" fontId="15" fillId="0" borderId="30" xfId="0" applyNumberFormat="1" applyFont="1" applyFill="1" applyBorder="1" applyAlignment="1">
      <alignment horizontal="right" vertical="top" wrapText="1"/>
    </xf>
    <xf numFmtId="0" fontId="3" fillId="0" borderId="22" xfId="0" applyFont="1" applyFill="1" applyBorder="1" applyAlignment="1">
      <alignment vertical="top" wrapText="1"/>
    </xf>
    <xf numFmtId="189" fontId="5" fillId="0" borderId="22" xfId="0" applyNumberFormat="1" applyFont="1" applyFill="1" applyBorder="1" applyAlignment="1">
      <alignment horizontal="left" vertical="top" wrapText="1"/>
    </xf>
    <xf numFmtId="189" fontId="17" fillId="0" borderId="18" xfId="0" applyNumberFormat="1" applyFont="1" applyFill="1" applyBorder="1" applyAlignment="1">
      <alignment horizontal="left" vertical="top" wrapText="1"/>
    </xf>
    <xf numFmtId="183" fontId="15" fillId="0" borderId="27" xfId="36" applyNumberFormat="1" applyFont="1" applyFill="1" applyBorder="1" applyAlignment="1">
      <alignment vertical="top"/>
    </xf>
    <xf numFmtId="49" fontId="5" fillId="0" borderId="22" xfId="37" applyNumberFormat="1" applyFont="1" applyFill="1" applyBorder="1" applyAlignment="1">
      <alignment vertical="top" wrapText="1"/>
    </xf>
    <xf numFmtId="0" fontId="15" fillId="0" borderId="30" xfId="0" applyFont="1" applyFill="1" applyBorder="1" applyAlignment="1">
      <alignment horizontal="right" vertical="top"/>
    </xf>
    <xf numFmtId="183" fontId="15" fillId="0" borderId="15" xfId="0" applyNumberFormat="1" applyFont="1" applyFill="1" applyBorder="1" applyAlignment="1">
      <alignment vertical="top" wrapText="1"/>
    </xf>
    <xf numFmtId="183" fontId="5" fillId="0" borderId="24" xfId="37" applyNumberFormat="1" applyFont="1" applyFill="1" applyBorder="1" applyAlignment="1">
      <alignment horizontal="left" vertical="top" wrapText="1"/>
    </xf>
    <xf numFmtId="183" fontId="5" fillId="0" borderId="18" xfId="37" applyNumberFormat="1" applyFont="1" applyFill="1" applyBorder="1" applyAlignment="1">
      <alignment horizontal="left" vertical="top" wrapText="1"/>
    </xf>
    <xf numFmtId="183" fontId="15" fillId="0" borderId="16" xfId="36" applyNumberFormat="1" applyFont="1" applyFill="1" applyBorder="1" applyAlignment="1">
      <alignment vertical="top" wrapText="1"/>
    </xf>
    <xf numFmtId="0" fontId="3" fillId="0" borderId="15" xfId="0" applyFont="1" applyFill="1" applyBorder="1" applyAlignment="1">
      <alignment horizontal="left" vertical="top" wrapText="1"/>
    </xf>
    <xf numFmtId="49" fontId="5" fillId="0" borderId="14"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5" fillId="0" borderId="32" xfId="0" applyNumberFormat="1" applyFont="1" applyFill="1" applyBorder="1" applyAlignment="1">
      <alignment horizontal="left" vertical="top" wrapText="1"/>
    </xf>
    <xf numFmtId="183" fontId="15" fillId="0" borderId="15" xfId="44" applyNumberFormat="1" applyFont="1" applyFill="1" applyBorder="1" applyAlignment="1">
      <alignment horizontal="right" vertical="top"/>
    </xf>
    <xf numFmtId="10" fontId="15" fillId="0" borderId="15" xfId="0" applyNumberFormat="1" applyFont="1" applyFill="1" applyBorder="1" applyAlignment="1">
      <alignment vertical="top" wrapText="1"/>
    </xf>
    <xf numFmtId="0" fontId="5" fillId="0" borderId="35" xfId="0" applyFont="1" applyFill="1" applyBorder="1" applyAlignment="1">
      <alignment horizontal="left" vertical="top" wrapText="1"/>
    </xf>
    <xf numFmtId="49" fontId="5" fillId="0" borderId="33" xfId="0" applyNumberFormat="1" applyFont="1" applyFill="1" applyBorder="1" applyAlignment="1">
      <alignment horizontal="left" vertical="top" wrapText="1"/>
    </xf>
    <xf numFmtId="183" fontId="15" fillId="0" borderId="16" xfId="44" applyNumberFormat="1" applyFont="1" applyFill="1" applyBorder="1" applyAlignment="1">
      <alignment horizontal="right" vertical="top"/>
    </xf>
    <xf numFmtId="10" fontId="15" fillId="0" borderId="16" xfId="0" applyNumberFormat="1" applyFont="1" applyFill="1" applyBorder="1" applyAlignment="1">
      <alignment vertical="top" wrapText="1"/>
    </xf>
    <xf numFmtId="0" fontId="5" fillId="0" borderId="36" xfId="0" applyFont="1" applyFill="1" applyBorder="1" applyAlignment="1">
      <alignment horizontal="left" vertical="top" wrapText="1"/>
    </xf>
    <xf numFmtId="0" fontId="5" fillId="0" borderId="22" xfId="0" applyFont="1" applyFill="1" applyBorder="1" applyAlignment="1">
      <alignment vertical="top" wrapText="1"/>
    </xf>
    <xf numFmtId="0" fontId="6" fillId="0" borderId="1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33" xfId="0" applyFont="1" applyFill="1" applyBorder="1" applyAlignment="1">
      <alignment vertical="center" wrapText="1"/>
    </xf>
    <xf numFmtId="0" fontId="6" fillId="0" borderId="20" xfId="0" applyFont="1" applyFill="1" applyBorder="1" applyAlignment="1">
      <alignment vertical="center" wrapText="1"/>
    </xf>
    <xf numFmtId="0" fontId="6" fillId="0" borderId="31" xfId="0" applyFont="1" applyFill="1" applyBorder="1" applyAlignment="1">
      <alignment vertical="center" wrapText="1"/>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9" fillId="0" borderId="0" xfId="0" applyFont="1" applyFill="1" applyAlignment="1">
      <alignment horizontal="center" vertical="center"/>
    </xf>
    <xf numFmtId="0" fontId="7" fillId="0" borderId="0" xfId="0" applyFont="1" applyFill="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1"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6" fillId="0" borderId="16" xfId="0" applyFont="1" applyFill="1" applyBorder="1" applyAlignment="1">
      <alignment vertical="center" wrapText="1"/>
    </xf>
    <xf numFmtId="0" fontId="5" fillId="0" borderId="16" xfId="0" applyFont="1" applyFill="1" applyBorder="1" applyAlignment="1">
      <alignment vertical="center" wrapText="1"/>
    </xf>
    <xf numFmtId="0" fontId="11" fillId="0" borderId="0" xfId="0" applyFont="1" applyFill="1" applyAlignment="1">
      <alignment horizontal="center" vertical="center"/>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5" fillId="0" borderId="33" xfId="0" applyFont="1" applyFill="1" applyBorder="1" applyAlignment="1">
      <alignment vertical="center" wrapText="1"/>
    </xf>
    <xf numFmtId="0" fontId="1" fillId="0" borderId="10" xfId="0" applyFont="1" applyFill="1" applyBorder="1" applyAlignment="1">
      <alignment horizontal="right" vertical="center"/>
    </xf>
    <xf numFmtId="0" fontId="3" fillId="0" borderId="0" xfId="0" applyFont="1" applyFill="1" applyAlignment="1">
      <alignment horizontal="left" vertical="center"/>
    </xf>
    <xf numFmtId="0" fontId="1" fillId="0" borderId="0" xfId="0" applyFont="1" applyFill="1" applyAlignment="1">
      <alignment horizontal="left" vertical="center"/>
    </xf>
    <xf numFmtId="0" fontId="13" fillId="0" borderId="0" xfId="0" applyFont="1" applyFill="1" applyAlignment="1">
      <alignment horizontal="left" vertical="center"/>
    </xf>
    <xf numFmtId="0" fontId="1" fillId="0" borderId="0" xfId="0" applyFont="1" applyFill="1" applyAlignment="1">
      <alignment vertical="top" wrapText="1"/>
    </xf>
    <xf numFmtId="0" fontId="3" fillId="0" borderId="0" xfId="0" applyFont="1" applyFill="1" applyAlignment="1">
      <alignment vertical="top" wrapText="1"/>
    </xf>
    <xf numFmtId="0" fontId="3" fillId="0" borderId="0" xfId="0" applyFont="1" applyFill="1" applyBorder="1" applyAlignment="1">
      <alignment horizontal="left"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4" xfId="34"/>
    <cellStyle name="一般 5" xfId="35"/>
    <cellStyle name="Comma" xfId="36"/>
    <cellStyle name="千分位 2"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9"/>
  <sheetViews>
    <sheetView tabSelected="1" zoomScaleSheetLayoutView="87" zoomScalePageLayoutView="0" workbookViewId="0" topLeftCell="A1">
      <selection activeCell="M94" sqref="M94"/>
    </sheetView>
  </sheetViews>
  <sheetFormatPr defaultColWidth="9.00390625" defaultRowHeight="16.5"/>
  <cols>
    <col min="1" max="1" width="4.125" style="1" customWidth="1"/>
    <col min="2" max="2" width="17.50390625" style="1" customWidth="1"/>
    <col min="3" max="3" width="13.625" style="1" customWidth="1"/>
    <col min="4" max="7" width="12.25390625" style="1" customWidth="1"/>
    <col min="8" max="8" width="13.25390625" style="1" customWidth="1"/>
    <col min="9" max="9" width="10.125" style="1" customWidth="1"/>
    <col min="10" max="10" width="21.00390625" style="1" customWidth="1"/>
    <col min="11" max="16384" width="9.00390625" style="1" customWidth="1"/>
  </cols>
  <sheetData>
    <row r="1" spans="1:10" ht="30.75" customHeight="1">
      <c r="A1" s="259" t="s">
        <v>26</v>
      </c>
      <c r="B1" s="260"/>
      <c r="C1" s="260"/>
      <c r="D1" s="260"/>
      <c r="E1" s="260"/>
      <c r="F1" s="260"/>
      <c r="G1" s="260"/>
      <c r="H1" s="260"/>
      <c r="I1" s="260"/>
      <c r="J1" s="260"/>
    </row>
    <row r="2" spans="1:10" ht="26.25" customHeight="1">
      <c r="A2" s="257" t="s">
        <v>25</v>
      </c>
      <c r="B2" s="258"/>
      <c r="C2" s="258"/>
      <c r="D2" s="258"/>
      <c r="E2" s="258"/>
      <c r="F2" s="258"/>
      <c r="G2" s="258"/>
      <c r="H2" s="258"/>
      <c r="I2" s="258"/>
      <c r="J2" s="258"/>
    </row>
    <row r="3" spans="1:10" ht="24" customHeight="1">
      <c r="A3" s="268" t="s">
        <v>272</v>
      </c>
      <c r="B3" s="258"/>
      <c r="C3" s="258"/>
      <c r="D3" s="258"/>
      <c r="E3" s="258"/>
      <c r="F3" s="258"/>
      <c r="G3" s="258"/>
      <c r="H3" s="258"/>
      <c r="I3" s="258"/>
      <c r="J3" s="258"/>
    </row>
    <row r="4" spans="1:10" ht="36" customHeight="1">
      <c r="A4" s="263" t="s">
        <v>264</v>
      </c>
      <c r="B4" s="264"/>
      <c r="C4" s="264"/>
      <c r="D4" s="264"/>
      <c r="E4" s="264"/>
      <c r="F4" s="264"/>
      <c r="G4" s="264"/>
      <c r="H4" s="264"/>
      <c r="I4" s="264"/>
      <c r="J4" s="264"/>
    </row>
    <row r="5" ht="36" customHeight="1">
      <c r="A5" s="2" t="s">
        <v>273</v>
      </c>
    </row>
    <row r="6" ht="36" customHeight="1">
      <c r="A6" s="2" t="s">
        <v>0</v>
      </c>
    </row>
    <row r="7" spans="1:10" ht="55.5" customHeight="1">
      <c r="A7" s="263" t="s">
        <v>265</v>
      </c>
      <c r="B7" s="265"/>
      <c r="C7" s="265"/>
      <c r="D7" s="265"/>
      <c r="E7" s="265"/>
      <c r="F7" s="265"/>
      <c r="G7" s="265"/>
      <c r="H7" s="265"/>
      <c r="I7" s="265"/>
      <c r="J7" s="265"/>
    </row>
    <row r="8" spans="1:10" ht="35.25" customHeight="1">
      <c r="A8" s="263" t="s">
        <v>266</v>
      </c>
      <c r="B8" s="265"/>
      <c r="C8" s="265"/>
      <c r="D8" s="265"/>
      <c r="E8" s="265"/>
      <c r="F8" s="265"/>
      <c r="G8" s="265"/>
      <c r="H8" s="265"/>
      <c r="I8" s="265"/>
      <c r="J8" s="265"/>
    </row>
    <row r="9" spans="1:10" ht="27" customHeight="1">
      <c r="A9" s="263" t="s">
        <v>274</v>
      </c>
      <c r="B9" s="264"/>
      <c r="C9" s="264"/>
      <c r="D9" s="264"/>
      <c r="E9" s="264"/>
      <c r="F9" s="264"/>
      <c r="G9" s="264"/>
      <c r="H9" s="264"/>
      <c r="I9" s="264"/>
      <c r="J9" s="264"/>
    </row>
    <row r="10" ht="35.25" customHeight="1">
      <c r="A10" s="2" t="s">
        <v>1</v>
      </c>
    </row>
    <row r="11" spans="1:10" ht="35.25" customHeight="1">
      <c r="A11" s="263" t="s">
        <v>267</v>
      </c>
      <c r="B11" s="265"/>
      <c r="C11" s="265"/>
      <c r="D11" s="265"/>
      <c r="E11" s="265"/>
      <c r="F11" s="265"/>
      <c r="G11" s="265"/>
      <c r="H11" s="265"/>
      <c r="I11" s="265"/>
      <c r="J11" s="265"/>
    </row>
    <row r="12" spans="1:10" ht="35.25" customHeight="1">
      <c r="A12" s="263" t="s">
        <v>268</v>
      </c>
      <c r="B12" s="264"/>
      <c r="C12" s="264"/>
      <c r="D12" s="264"/>
      <c r="E12" s="264"/>
      <c r="F12" s="264"/>
      <c r="G12" s="264"/>
      <c r="H12" s="264"/>
      <c r="I12" s="264"/>
      <c r="J12" s="264"/>
    </row>
    <row r="13" spans="1:10" ht="41.25" customHeight="1">
      <c r="A13" s="4" t="s">
        <v>2</v>
      </c>
      <c r="B13" s="5"/>
      <c r="C13" s="6"/>
      <c r="D13" s="7"/>
      <c r="E13" s="7"/>
      <c r="F13" s="7"/>
      <c r="G13" s="7"/>
      <c r="H13" s="273" t="s">
        <v>3</v>
      </c>
      <c r="I13" s="273"/>
      <c r="J13" s="273"/>
    </row>
    <row r="14" spans="1:10" ht="53.25" customHeight="1">
      <c r="A14" s="261" t="s">
        <v>4</v>
      </c>
      <c r="B14" s="262"/>
      <c r="C14" s="8" t="s">
        <v>11</v>
      </c>
      <c r="D14" s="8" t="s">
        <v>27</v>
      </c>
      <c r="E14" s="8" t="s">
        <v>28</v>
      </c>
      <c r="F14" s="8" t="s">
        <v>29</v>
      </c>
      <c r="G14" s="8" t="s">
        <v>30</v>
      </c>
      <c r="H14" s="8" t="s">
        <v>269</v>
      </c>
      <c r="I14" s="8" t="s">
        <v>31</v>
      </c>
      <c r="J14" s="8" t="s">
        <v>12</v>
      </c>
    </row>
    <row r="15" spans="1:10" ht="34.5" customHeight="1">
      <c r="A15" s="266" t="s">
        <v>5</v>
      </c>
      <c r="B15" s="267"/>
      <c r="C15" s="42"/>
      <c r="D15" s="42"/>
      <c r="E15" s="42"/>
      <c r="F15" s="42"/>
      <c r="G15" s="42"/>
      <c r="H15" s="42"/>
      <c r="I15" s="42"/>
      <c r="J15" s="42"/>
    </row>
    <row r="16" spans="1:10" s="59" customFormat="1" ht="110.25">
      <c r="A16" s="53" t="s">
        <v>85</v>
      </c>
      <c r="B16" s="54" t="s">
        <v>86</v>
      </c>
      <c r="C16" s="55">
        <v>3526000</v>
      </c>
      <c r="D16" s="55">
        <v>20997</v>
      </c>
      <c r="E16" s="55">
        <v>1035514</v>
      </c>
      <c r="F16" s="55">
        <v>442992</v>
      </c>
      <c r="G16" s="55">
        <v>1846210</v>
      </c>
      <c r="H16" s="56">
        <f>SUM(D16:G16)</f>
        <v>3345713</v>
      </c>
      <c r="I16" s="57">
        <f>H16/C16</f>
        <v>0.9488692569483834</v>
      </c>
      <c r="J16" s="190" t="s">
        <v>275</v>
      </c>
    </row>
    <row r="17" spans="1:10" s="59" customFormat="1" ht="57" customHeight="1">
      <c r="A17" s="53" t="s">
        <v>35</v>
      </c>
      <c r="B17" s="54" t="s">
        <v>87</v>
      </c>
      <c r="C17" s="55">
        <v>1610000</v>
      </c>
      <c r="D17" s="55">
        <v>0</v>
      </c>
      <c r="E17" s="55">
        <v>704604</v>
      </c>
      <c r="F17" s="55">
        <v>400000</v>
      </c>
      <c r="G17" s="55">
        <v>505396</v>
      </c>
      <c r="H17" s="56">
        <f aca="true" t="shared" si="0" ref="H17:H22">SUM(D17:G17)</f>
        <v>1610000</v>
      </c>
      <c r="I17" s="57">
        <f aca="true" t="shared" si="1" ref="I17:I23">H17/C17</f>
        <v>1</v>
      </c>
      <c r="J17" s="190"/>
    </row>
    <row r="18" spans="1:10" s="59" customFormat="1" ht="177.75" customHeight="1">
      <c r="A18" s="53" t="s">
        <v>36</v>
      </c>
      <c r="B18" s="54" t="s">
        <v>88</v>
      </c>
      <c r="C18" s="55">
        <v>21750000</v>
      </c>
      <c r="D18" s="55">
        <v>2412645</v>
      </c>
      <c r="E18" s="55">
        <v>1691495</v>
      </c>
      <c r="F18" s="55">
        <v>1639758</v>
      </c>
      <c r="G18" s="55">
        <v>5715062</v>
      </c>
      <c r="H18" s="56">
        <f t="shared" si="0"/>
        <v>11458960</v>
      </c>
      <c r="I18" s="57">
        <f t="shared" si="1"/>
        <v>0.5268487356321839</v>
      </c>
      <c r="J18" s="190" t="s">
        <v>276</v>
      </c>
    </row>
    <row r="19" spans="1:10" s="59" customFormat="1" ht="162.75" customHeight="1">
      <c r="A19" s="60" t="s">
        <v>37</v>
      </c>
      <c r="B19" s="61" t="s">
        <v>89</v>
      </c>
      <c r="C19" s="62">
        <v>60740000</v>
      </c>
      <c r="D19" s="62">
        <v>4915578</v>
      </c>
      <c r="E19" s="62">
        <v>19449127</v>
      </c>
      <c r="F19" s="62">
        <v>15359125</v>
      </c>
      <c r="G19" s="62">
        <v>20402798</v>
      </c>
      <c r="H19" s="63">
        <f t="shared" si="0"/>
        <v>60126628</v>
      </c>
      <c r="I19" s="64">
        <f t="shared" si="1"/>
        <v>0.9899016792887718</v>
      </c>
      <c r="J19" s="191"/>
    </row>
    <row r="20" spans="1:10" s="59" customFormat="1" ht="409.5" customHeight="1">
      <c r="A20" s="65" t="s">
        <v>38</v>
      </c>
      <c r="B20" s="66" t="s">
        <v>90</v>
      </c>
      <c r="C20" s="67">
        <v>24750000</v>
      </c>
      <c r="D20" s="67">
        <v>0</v>
      </c>
      <c r="E20" s="67">
        <v>580660</v>
      </c>
      <c r="F20" s="67">
        <v>2288975</v>
      </c>
      <c r="G20" s="67">
        <v>17664793</v>
      </c>
      <c r="H20" s="68">
        <f t="shared" si="0"/>
        <v>20534428</v>
      </c>
      <c r="I20" s="69">
        <f t="shared" si="1"/>
        <v>0.8296738585858586</v>
      </c>
      <c r="J20" s="231" t="s">
        <v>277</v>
      </c>
    </row>
    <row r="21" spans="1:10" s="59" customFormat="1" ht="379.5" customHeight="1">
      <c r="A21" s="53" t="s">
        <v>39</v>
      </c>
      <c r="B21" s="54" t="s">
        <v>91</v>
      </c>
      <c r="C21" s="55">
        <v>50838000</v>
      </c>
      <c r="D21" s="55">
        <v>32900</v>
      </c>
      <c r="E21" s="55">
        <v>14198111</v>
      </c>
      <c r="F21" s="55">
        <v>4462506</v>
      </c>
      <c r="G21" s="55">
        <v>21498119</v>
      </c>
      <c r="H21" s="56">
        <f t="shared" si="0"/>
        <v>40191636</v>
      </c>
      <c r="I21" s="57">
        <f t="shared" si="1"/>
        <v>0.7905825563554821</v>
      </c>
      <c r="J21" s="230" t="s">
        <v>278</v>
      </c>
    </row>
    <row r="22" spans="1:10" s="59" customFormat="1" ht="90" customHeight="1">
      <c r="A22" s="53" t="s">
        <v>40</v>
      </c>
      <c r="B22" s="54" t="s">
        <v>92</v>
      </c>
      <c r="C22" s="55">
        <v>50000</v>
      </c>
      <c r="D22" s="55">
        <v>0</v>
      </c>
      <c r="E22" s="55">
        <v>0</v>
      </c>
      <c r="F22" s="55">
        <v>0</v>
      </c>
      <c r="G22" s="55">
        <v>50000</v>
      </c>
      <c r="H22" s="56">
        <f t="shared" si="0"/>
        <v>50000</v>
      </c>
      <c r="I22" s="57">
        <f t="shared" si="1"/>
        <v>1</v>
      </c>
      <c r="J22" s="190"/>
    </row>
    <row r="23" spans="1:10" s="59" customFormat="1" ht="123" customHeight="1">
      <c r="A23" s="53" t="s">
        <v>94</v>
      </c>
      <c r="B23" s="70" t="s">
        <v>93</v>
      </c>
      <c r="C23" s="71">
        <v>5435000</v>
      </c>
      <c r="D23" s="71">
        <v>747695</v>
      </c>
      <c r="E23" s="71">
        <v>356655</v>
      </c>
      <c r="F23" s="71">
        <v>2386261</v>
      </c>
      <c r="G23" s="71">
        <v>1208946</v>
      </c>
      <c r="H23" s="72">
        <f>SUM(D23:G23)</f>
        <v>4699557</v>
      </c>
      <c r="I23" s="57">
        <f t="shared" si="1"/>
        <v>0.8646839006439743</v>
      </c>
      <c r="J23" s="202" t="s">
        <v>340</v>
      </c>
    </row>
    <row r="24" spans="1:10" ht="21.75" customHeight="1">
      <c r="A24" s="251" t="s">
        <v>16</v>
      </c>
      <c r="B24" s="252"/>
      <c r="C24" s="36">
        <f aca="true" t="shared" si="2" ref="C24:H24">SUM(C16:C23)</f>
        <v>168699000</v>
      </c>
      <c r="D24" s="36">
        <f t="shared" si="2"/>
        <v>8129815</v>
      </c>
      <c r="E24" s="36">
        <f t="shared" si="2"/>
        <v>38016166</v>
      </c>
      <c r="F24" s="36">
        <f t="shared" si="2"/>
        <v>26979617</v>
      </c>
      <c r="G24" s="36">
        <f t="shared" si="2"/>
        <v>68891324</v>
      </c>
      <c r="H24" s="44">
        <f t="shared" si="2"/>
        <v>142016922</v>
      </c>
      <c r="I24" s="19">
        <f>H24/C24</f>
        <v>0.8418361816015507</v>
      </c>
      <c r="J24" s="46"/>
    </row>
    <row r="25" spans="1:10" ht="16.5" customHeight="1">
      <c r="A25" s="253" t="s">
        <v>17</v>
      </c>
      <c r="B25" s="254"/>
      <c r="C25" s="20"/>
      <c r="D25" s="20"/>
      <c r="E25" s="33"/>
      <c r="F25" s="21"/>
      <c r="G25" s="234"/>
      <c r="H25" s="43"/>
      <c r="I25" s="20"/>
      <c r="J25" s="47"/>
    </row>
    <row r="26" spans="1:10" s="79" customFormat="1" ht="122.25" customHeight="1">
      <c r="A26" s="53" t="s">
        <v>105</v>
      </c>
      <c r="B26" s="70" t="s">
        <v>95</v>
      </c>
      <c r="C26" s="73">
        <v>950000</v>
      </c>
      <c r="D26" s="74">
        <v>0</v>
      </c>
      <c r="E26" s="75">
        <v>903500</v>
      </c>
      <c r="F26" s="192">
        <v>0</v>
      </c>
      <c r="G26" s="232">
        <v>0</v>
      </c>
      <c r="H26" s="77">
        <f>SUM(D26:G26)</f>
        <v>903500</v>
      </c>
      <c r="I26" s="78">
        <f>H26/C26</f>
        <v>0.9510526315789474</v>
      </c>
      <c r="J26" s="203" t="s">
        <v>279</v>
      </c>
    </row>
    <row r="27" spans="1:10" s="79" customFormat="1" ht="83.25" customHeight="1">
      <c r="A27" s="53" t="s">
        <v>106</v>
      </c>
      <c r="B27" s="70" t="s">
        <v>96</v>
      </c>
      <c r="C27" s="73">
        <v>900000</v>
      </c>
      <c r="D27" s="74">
        <v>0</v>
      </c>
      <c r="E27" s="75">
        <v>0</v>
      </c>
      <c r="F27" s="192">
        <v>425000</v>
      </c>
      <c r="G27" s="76">
        <v>425000</v>
      </c>
      <c r="H27" s="77">
        <f aca="true" t="shared" si="3" ref="H27:H37">SUM(D27:G27)</f>
        <v>850000</v>
      </c>
      <c r="I27" s="78">
        <f aca="true" t="shared" si="4" ref="I27:I38">H27/C27</f>
        <v>0.9444444444444444</v>
      </c>
      <c r="J27" s="203" t="s">
        <v>280</v>
      </c>
    </row>
    <row r="28" spans="1:10" s="79" customFormat="1" ht="89.25" customHeight="1">
      <c r="A28" s="53" t="s">
        <v>36</v>
      </c>
      <c r="B28" s="70" t="s">
        <v>97</v>
      </c>
      <c r="C28" s="73">
        <v>5300000</v>
      </c>
      <c r="D28" s="81">
        <v>0</v>
      </c>
      <c r="E28" s="75">
        <v>313224</v>
      </c>
      <c r="F28" s="192">
        <v>2223978</v>
      </c>
      <c r="G28" s="76">
        <v>2419236</v>
      </c>
      <c r="H28" s="77">
        <f t="shared" si="3"/>
        <v>4956438</v>
      </c>
      <c r="I28" s="78">
        <f t="shared" si="4"/>
        <v>0.9351769811320755</v>
      </c>
      <c r="J28" s="203" t="s">
        <v>281</v>
      </c>
    </row>
    <row r="29" spans="1:10" s="79" customFormat="1" ht="59.25" customHeight="1">
      <c r="A29" s="53" t="s">
        <v>37</v>
      </c>
      <c r="B29" s="70" t="s">
        <v>98</v>
      </c>
      <c r="C29" s="73">
        <v>5042000</v>
      </c>
      <c r="D29" s="81">
        <v>132336</v>
      </c>
      <c r="E29" s="75">
        <v>577254</v>
      </c>
      <c r="F29" s="192">
        <v>690018</v>
      </c>
      <c r="G29" s="76">
        <v>2239157</v>
      </c>
      <c r="H29" s="77">
        <f t="shared" si="3"/>
        <v>3638765</v>
      </c>
      <c r="I29" s="78">
        <f t="shared" si="4"/>
        <v>0.7216907973026577</v>
      </c>
      <c r="J29" s="203" t="s">
        <v>282</v>
      </c>
    </row>
    <row r="30" spans="1:10" s="79" customFormat="1" ht="63.75" customHeight="1">
      <c r="A30" s="53" t="s">
        <v>38</v>
      </c>
      <c r="B30" s="70" t="s">
        <v>99</v>
      </c>
      <c r="C30" s="73">
        <v>950000</v>
      </c>
      <c r="D30" s="81">
        <v>0</v>
      </c>
      <c r="E30" s="75">
        <v>0</v>
      </c>
      <c r="F30" s="192">
        <v>0</v>
      </c>
      <c r="G30" s="76">
        <v>920000</v>
      </c>
      <c r="H30" s="77">
        <f t="shared" si="3"/>
        <v>920000</v>
      </c>
      <c r="I30" s="78">
        <f t="shared" si="4"/>
        <v>0.968421052631579</v>
      </c>
      <c r="J30" s="203" t="s">
        <v>282</v>
      </c>
    </row>
    <row r="31" spans="1:10" s="79" customFormat="1" ht="87.75" customHeight="1">
      <c r="A31" s="53" t="s">
        <v>39</v>
      </c>
      <c r="B31" s="70" t="s">
        <v>100</v>
      </c>
      <c r="C31" s="73">
        <v>3200000</v>
      </c>
      <c r="D31" s="81">
        <v>95150</v>
      </c>
      <c r="E31" s="75">
        <v>426727</v>
      </c>
      <c r="F31" s="192">
        <v>228959</v>
      </c>
      <c r="G31" s="76">
        <v>1411013</v>
      </c>
      <c r="H31" s="77">
        <f t="shared" si="3"/>
        <v>2161849</v>
      </c>
      <c r="I31" s="78">
        <f t="shared" si="4"/>
        <v>0.6755778125</v>
      </c>
      <c r="J31" s="203" t="s">
        <v>283</v>
      </c>
    </row>
    <row r="32" spans="1:10" s="79" customFormat="1" ht="51" customHeight="1">
      <c r="A32" s="53" t="s">
        <v>40</v>
      </c>
      <c r="B32" s="70" t="s">
        <v>101</v>
      </c>
      <c r="C32" s="73">
        <v>7000000</v>
      </c>
      <c r="D32" s="81">
        <v>0</v>
      </c>
      <c r="E32" s="75">
        <v>90000</v>
      </c>
      <c r="F32" s="192">
        <v>5203656</v>
      </c>
      <c r="G32" s="76">
        <v>207519</v>
      </c>
      <c r="H32" s="77">
        <f t="shared" si="3"/>
        <v>5501175</v>
      </c>
      <c r="I32" s="78">
        <f t="shared" si="4"/>
        <v>0.7858821428571429</v>
      </c>
      <c r="J32" s="203" t="s">
        <v>284</v>
      </c>
    </row>
    <row r="33" spans="1:10" s="79" customFormat="1" ht="62.25" customHeight="1">
      <c r="A33" s="53" t="s">
        <v>42</v>
      </c>
      <c r="B33" s="70" t="s">
        <v>261</v>
      </c>
      <c r="C33" s="73">
        <v>1550000</v>
      </c>
      <c r="D33" s="81">
        <v>60000</v>
      </c>
      <c r="E33" s="75">
        <v>1486060</v>
      </c>
      <c r="F33" s="192">
        <v>355000</v>
      </c>
      <c r="G33" s="76">
        <v>748726</v>
      </c>
      <c r="H33" s="77">
        <f t="shared" si="3"/>
        <v>2649786</v>
      </c>
      <c r="I33" s="78">
        <f t="shared" si="4"/>
        <v>1.7095393548387097</v>
      </c>
      <c r="J33" s="203" t="s">
        <v>285</v>
      </c>
    </row>
    <row r="34" spans="1:10" s="79" customFormat="1" ht="93" customHeight="1">
      <c r="A34" s="53" t="s">
        <v>41</v>
      </c>
      <c r="B34" s="70" t="s">
        <v>102</v>
      </c>
      <c r="C34" s="73">
        <f>250000+200000+330000+190000+50000</f>
        <v>1020000</v>
      </c>
      <c r="D34" s="81">
        <v>34549</v>
      </c>
      <c r="E34" s="82">
        <v>282293</v>
      </c>
      <c r="F34" s="192">
        <v>245979</v>
      </c>
      <c r="G34" s="76">
        <v>237401</v>
      </c>
      <c r="H34" s="77">
        <f t="shared" si="3"/>
        <v>800222</v>
      </c>
      <c r="I34" s="78">
        <f t="shared" si="4"/>
        <v>0.7845313725490196</v>
      </c>
      <c r="J34" s="203" t="s">
        <v>286</v>
      </c>
    </row>
    <row r="35" spans="1:10" s="79" customFormat="1" ht="48.75" customHeight="1">
      <c r="A35" s="53" t="s">
        <v>43</v>
      </c>
      <c r="B35" s="70" t="s">
        <v>103</v>
      </c>
      <c r="C35" s="73">
        <v>80000</v>
      </c>
      <c r="D35" s="81">
        <v>0</v>
      </c>
      <c r="E35" s="82">
        <v>61978</v>
      </c>
      <c r="F35" s="192">
        <v>0</v>
      </c>
      <c r="G35" s="76">
        <v>18022</v>
      </c>
      <c r="H35" s="77">
        <f t="shared" si="3"/>
        <v>80000</v>
      </c>
      <c r="I35" s="78">
        <f t="shared" si="4"/>
        <v>1</v>
      </c>
      <c r="J35" s="203"/>
    </row>
    <row r="36" spans="1:10" s="79" customFormat="1" ht="57.75" customHeight="1">
      <c r="A36" s="53" t="s">
        <v>44</v>
      </c>
      <c r="B36" s="70" t="s">
        <v>104</v>
      </c>
      <c r="C36" s="73">
        <v>30000</v>
      </c>
      <c r="D36" s="81">
        <v>0</v>
      </c>
      <c r="E36" s="82">
        <v>0</v>
      </c>
      <c r="F36" s="192">
        <v>0</v>
      </c>
      <c r="G36" s="76">
        <v>30000</v>
      </c>
      <c r="H36" s="77">
        <f t="shared" si="3"/>
        <v>30000</v>
      </c>
      <c r="I36" s="78">
        <f t="shared" si="4"/>
        <v>1</v>
      </c>
      <c r="J36" s="203"/>
    </row>
    <row r="37" spans="1:10" s="79" customFormat="1" ht="64.5" customHeight="1">
      <c r="A37" s="53" t="s">
        <v>45</v>
      </c>
      <c r="B37" s="70" t="s">
        <v>259</v>
      </c>
      <c r="C37" s="73">
        <v>1162664</v>
      </c>
      <c r="D37" s="81">
        <v>0</v>
      </c>
      <c r="E37" s="82">
        <v>0</v>
      </c>
      <c r="F37" s="192">
        <v>985748</v>
      </c>
      <c r="G37" s="76">
        <v>166634</v>
      </c>
      <c r="H37" s="77">
        <f t="shared" si="3"/>
        <v>1152382</v>
      </c>
      <c r="I37" s="78">
        <f t="shared" si="4"/>
        <v>0.9911565164140285</v>
      </c>
      <c r="J37" s="203" t="s">
        <v>284</v>
      </c>
    </row>
    <row r="38" spans="1:10" ht="23.25" customHeight="1">
      <c r="A38" s="251" t="s">
        <v>15</v>
      </c>
      <c r="B38" s="252"/>
      <c r="C38" s="23">
        <f aca="true" t="shared" si="5" ref="C38:H38">SUM(C26:C37)</f>
        <v>27184664</v>
      </c>
      <c r="D38" s="23">
        <f t="shared" si="5"/>
        <v>322035</v>
      </c>
      <c r="E38" s="23">
        <f t="shared" si="5"/>
        <v>4141036</v>
      </c>
      <c r="F38" s="23">
        <f t="shared" si="5"/>
        <v>10358338</v>
      </c>
      <c r="G38" s="23">
        <f t="shared" si="5"/>
        <v>8822708</v>
      </c>
      <c r="H38" s="23">
        <f t="shared" si="5"/>
        <v>23644117</v>
      </c>
      <c r="I38" s="48">
        <f t="shared" si="4"/>
        <v>0.8697593981665545</v>
      </c>
      <c r="J38" s="204"/>
    </row>
    <row r="39" spans="1:10" ht="23.25" customHeight="1">
      <c r="A39" s="255" t="s">
        <v>18</v>
      </c>
      <c r="B39" s="256"/>
      <c r="C39" s="24"/>
      <c r="D39" s="28"/>
      <c r="E39" s="29"/>
      <c r="F39" s="30"/>
      <c r="G39" s="31"/>
      <c r="H39" s="32"/>
      <c r="I39" s="10"/>
      <c r="J39" s="205"/>
    </row>
    <row r="40" spans="1:10" ht="67.5" customHeight="1">
      <c r="A40" s="60" t="s">
        <v>107</v>
      </c>
      <c r="B40" s="92" t="s">
        <v>108</v>
      </c>
      <c r="C40" s="93">
        <v>3817000</v>
      </c>
      <c r="D40" s="94">
        <v>433547</v>
      </c>
      <c r="E40" s="95">
        <v>714003</v>
      </c>
      <c r="F40" s="80">
        <v>1520110</v>
      </c>
      <c r="G40" s="235">
        <v>897639</v>
      </c>
      <c r="H40" s="97">
        <f aca="true" t="shared" si="6" ref="H40:H62">SUM(D40:G40)</f>
        <v>3565299</v>
      </c>
      <c r="I40" s="98">
        <f aca="true" t="shared" si="7" ref="I40:I62">H40/C40</f>
        <v>0.9340578988734608</v>
      </c>
      <c r="J40" s="236" t="s">
        <v>287</v>
      </c>
    </row>
    <row r="41" spans="1:10" ht="58.5" customHeight="1">
      <c r="A41" s="65" t="s">
        <v>35</v>
      </c>
      <c r="B41" s="99" t="s">
        <v>109</v>
      </c>
      <c r="C41" s="100">
        <v>193000</v>
      </c>
      <c r="D41" s="101">
        <v>37122</v>
      </c>
      <c r="E41" s="102">
        <v>64515</v>
      </c>
      <c r="F41" s="193">
        <v>48549</v>
      </c>
      <c r="G41" s="103">
        <v>47377</v>
      </c>
      <c r="H41" s="104">
        <f t="shared" si="6"/>
        <v>197563</v>
      </c>
      <c r="I41" s="105">
        <f t="shared" si="7"/>
        <v>1.023642487046632</v>
      </c>
      <c r="J41" s="237" t="s">
        <v>300</v>
      </c>
    </row>
    <row r="42" spans="1:10" ht="54.75" customHeight="1">
      <c r="A42" s="53" t="s">
        <v>36</v>
      </c>
      <c r="B42" s="83" t="s">
        <v>110</v>
      </c>
      <c r="C42" s="84">
        <v>9240000</v>
      </c>
      <c r="D42" s="91">
        <v>1302000</v>
      </c>
      <c r="E42" s="85">
        <v>2310000</v>
      </c>
      <c r="F42" s="74">
        <v>2314200</v>
      </c>
      <c r="G42" s="87">
        <v>2998800</v>
      </c>
      <c r="H42" s="88">
        <f t="shared" si="6"/>
        <v>8925000</v>
      </c>
      <c r="I42" s="89">
        <f>H42/C42</f>
        <v>0.9659090909090909</v>
      </c>
      <c r="J42" s="233" t="s">
        <v>367</v>
      </c>
    </row>
    <row r="43" spans="1:10" ht="62.25" customHeight="1">
      <c r="A43" s="53" t="s">
        <v>37</v>
      </c>
      <c r="B43" s="83" t="s">
        <v>111</v>
      </c>
      <c r="C43" s="84">
        <v>3500000</v>
      </c>
      <c r="D43" s="85">
        <v>0</v>
      </c>
      <c r="E43" s="86">
        <v>0</v>
      </c>
      <c r="F43" s="74">
        <v>0</v>
      </c>
      <c r="G43" s="106">
        <v>1464890</v>
      </c>
      <c r="H43" s="88">
        <f t="shared" si="6"/>
        <v>1464890</v>
      </c>
      <c r="I43" s="89">
        <f t="shared" si="7"/>
        <v>0.41854</v>
      </c>
      <c r="J43" s="190" t="s">
        <v>288</v>
      </c>
    </row>
    <row r="44" spans="1:10" ht="41.25" customHeight="1">
      <c r="A44" s="53" t="s">
        <v>38</v>
      </c>
      <c r="B44" s="83" t="s">
        <v>247</v>
      </c>
      <c r="C44" s="84">
        <v>30000</v>
      </c>
      <c r="D44" s="85">
        <v>5500</v>
      </c>
      <c r="E44" s="86">
        <v>6750</v>
      </c>
      <c r="F44" s="74">
        <v>8250</v>
      </c>
      <c r="G44" s="87">
        <v>9750</v>
      </c>
      <c r="H44" s="88">
        <f t="shared" si="6"/>
        <v>30250</v>
      </c>
      <c r="I44" s="89">
        <f t="shared" si="7"/>
        <v>1.0083333333333333</v>
      </c>
      <c r="J44" s="190" t="s">
        <v>289</v>
      </c>
    </row>
    <row r="45" spans="1:10" ht="60" customHeight="1">
      <c r="A45" s="53" t="s">
        <v>39</v>
      </c>
      <c r="B45" s="83" t="s">
        <v>112</v>
      </c>
      <c r="C45" s="84">
        <v>650000</v>
      </c>
      <c r="D45" s="85">
        <v>0</v>
      </c>
      <c r="E45" s="86">
        <v>0</v>
      </c>
      <c r="F45" s="74">
        <v>400000</v>
      </c>
      <c r="G45" s="106">
        <v>-201568</v>
      </c>
      <c r="H45" s="88">
        <f t="shared" si="6"/>
        <v>198432</v>
      </c>
      <c r="I45" s="89">
        <f t="shared" si="7"/>
        <v>0.30528</v>
      </c>
      <c r="J45" s="190" t="s">
        <v>287</v>
      </c>
    </row>
    <row r="46" spans="1:10" ht="45" customHeight="1">
      <c r="A46" s="53" t="s">
        <v>40</v>
      </c>
      <c r="B46" s="83" t="s">
        <v>113</v>
      </c>
      <c r="C46" s="84">
        <v>2500000</v>
      </c>
      <c r="D46" s="85">
        <v>0</v>
      </c>
      <c r="E46" s="86">
        <v>0</v>
      </c>
      <c r="F46" s="74">
        <v>0</v>
      </c>
      <c r="G46" s="106">
        <v>484398</v>
      </c>
      <c r="H46" s="88">
        <f t="shared" si="6"/>
        <v>484398</v>
      </c>
      <c r="I46" s="89">
        <f t="shared" si="7"/>
        <v>0.1937592</v>
      </c>
      <c r="J46" s="206" t="s">
        <v>290</v>
      </c>
    </row>
    <row r="47" spans="1:10" ht="60" customHeight="1">
      <c r="A47" s="53" t="s">
        <v>42</v>
      </c>
      <c r="B47" s="83" t="s">
        <v>114</v>
      </c>
      <c r="C47" s="84">
        <v>8598000</v>
      </c>
      <c r="D47" s="85">
        <v>0</v>
      </c>
      <c r="E47" s="86">
        <v>0</v>
      </c>
      <c r="F47" s="74">
        <v>1598000</v>
      </c>
      <c r="G47" s="106">
        <v>5359000</v>
      </c>
      <c r="H47" s="88">
        <f t="shared" si="6"/>
        <v>6957000</v>
      </c>
      <c r="I47" s="89">
        <f t="shared" si="7"/>
        <v>0.8091416608513607</v>
      </c>
      <c r="J47" s="207" t="s">
        <v>287</v>
      </c>
    </row>
    <row r="48" spans="1:10" ht="63" customHeight="1">
      <c r="A48" s="53" t="s">
        <v>41</v>
      </c>
      <c r="B48" s="107" t="s">
        <v>115</v>
      </c>
      <c r="C48" s="84">
        <v>1300000</v>
      </c>
      <c r="D48" s="85">
        <v>0</v>
      </c>
      <c r="E48" s="108">
        <v>399066</v>
      </c>
      <c r="F48" s="74">
        <v>900000</v>
      </c>
      <c r="G48" s="106">
        <v>0</v>
      </c>
      <c r="H48" s="88">
        <f t="shared" si="6"/>
        <v>1299066</v>
      </c>
      <c r="I48" s="89">
        <f t="shared" si="7"/>
        <v>0.9992815384615384</v>
      </c>
      <c r="J48" s="190"/>
    </row>
    <row r="49" spans="1:10" ht="57" customHeight="1">
      <c r="A49" s="53" t="s">
        <v>43</v>
      </c>
      <c r="B49" s="107" t="s">
        <v>248</v>
      </c>
      <c r="C49" s="84">
        <v>6500000</v>
      </c>
      <c r="D49" s="85">
        <v>1792800</v>
      </c>
      <c r="E49" s="108">
        <v>2097900</v>
      </c>
      <c r="F49" s="74">
        <v>1510383</v>
      </c>
      <c r="G49" s="87">
        <v>2292751</v>
      </c>
      <c r="H49" s="88">
        <f t="shared" si="6"/>
        <v>7693834</v>
      </c>
      <c r="I49" s="89">
        <f t="shared" si="7"/>
        <v>1.1836667692307692</v>
      </c>
      <c r="J49" s="190" t="s">
        <v>287</v>
      </c>
    </row>
    <row r="50" spans="1:10" ht="43.5" customHeight="1">
      <c r="A50" s="53" t="s">
        <v>44</v>
      </c>
      <c r="B50" s="83" t="s">
        <v>249</v>
      </c>
      <c r="C50" s="84">
        <v>156758000</v>
      </c>
      <c r="D50" s="85">
        <v>22064312</v>
      </c>
      <c r="E50" s="86">
        <v>37672578</v>
      </c>
      <c r="F50" s="74">
        <v>36710839</v>
      </c>
      <c r="G50" s="87">
        <v>52936535</v>
      </c>
      <c r="H50" s="88">
        <f t="shared" si="6"/>
        <v>149384264</v>
      </c>
      <c r="I50" s="89">
        <f t="shared" si="7"/>
        <v>0.9529610227229233</v>
      </c>
      <c r="J50" s="190" t="s">
        <v>291</v>
      </c>
    </row>
    <row r="51" spans="1:10" ht="45" customHeight="1">
      <c r="A51" s="53" t="s">
        <v>45</v>
      </c>
      <c r="B51" s="107" t="s">
        <v>250</v>
      </c>
      <c r="C51" s="84">
        <v>8000000</v>
      </c>
      <c r="D51" s="85">
        <v>0</v>
      </c>
      <c r="E51" s="86">
        <v>327700</v>
      </c>
      <c r="F51" s="74">
        <v>3123790</v>
      </c>
      <c r="G51" s="106">
        <v>3436379</v>
      </c>
      <c r="H51" s="88">
        <f t="shared" si="6"/>
        <v>6887869</v>
      </c>
      <c r="I51" s="89">
        <f t="shared" si="7"/>
        <v>0.860983625</v>
      </c>
      <c r="J51" s="190" t="s">
        <v>292</v>
      </c>
    </row>
    <row r="52" spans="1:10" ht="37.5" customHeight="1">
      <c r="A52" s="53" t="s">
        <v>46</v>
      </c>
      <c r="B52" s="107" t="s">
        <v>251</v>
      </c>
      <c r="C52" s="84">
        <v>710000</v>
      </c>
      <c r="D52" s="85">
        <v>0</v>
      </c>
      <c r="E52" s="86">
        <v>0</v>
      </c>
      <c r="F52" s="74">
        <v>0</v>
      </c>
      <c r="G52" s="106">
        <v>521750</v>
      </c>
      <c r="H52" s="88">
        <f t="shared" si="6"/>
        <v>521750</v>
      </c>
      <c r="I52" s="89">
        <f t="shared" si="7"/>
        <v>0.7348591549295774</v>
      </c>
      <c r="J52" s="190" t="s">
        <v>292</v>
      </c>
    </row>
    <row r="53" spans="1:10" ht="57" customHeight="1">
      <c r="A53" s="53" t="s">
        <v>47</v>
      </c>
      <c r="B53" s="107" t="s">
        <v>252</v>
      </c>
      <c r="C53" s="84">
        <v>500000</v>
      </c>
      <c r="D53" s="85">
        <v>0</v>
      </c>
      <c r="E53" s="86">
        <v>0</v>
      </c>
      <c r="F53" s="74">
        <v>111887</v>
      </c>
      <c r="G53" s="106">
        <v>360810</v>
      </c>
      <c r="H53" s="88">
        <f t="shared" si="6"/>
        <v>472697</v>
      </c>
      <c r="I53" s="89">
        <f t="shared" si="7"/>
        <v>0.945394</v>
      </c>
      <c r="J53" s="190" t="s">
        <v>292</v>
      </c>
    </row>
    <row r="54" spans="1:10" ht="58.5" customHeight="1">
      <c r="A54" s="53" t="s">
        <v>48</v>
      </c>
      <c r="B54" s="107" t="s">
        <v>116</v>
      </c>
      <c r="C54" s="84">
        <v>500000</v>
      </c>
      <c r="D54" s="85">
        <v>0</v>
      </c>
      <c r="E54" s="86">
        <v>0</v>
      </c>
      <c r="F54" s="74">
        <v>0</v>
      </c>
      <c r="G54" s="106">
        <v>24000</v>
      </c>
      <c r="H54" s="88">
        <f t="shared" si="6"/>
        <v>24000</v>
      </c>
      <c r="I54" s="89">
        <f t="shared" si="7"/>
        <v>0.048</v>
      </c>
      <c r="J54" s="190" t="s">
        <v>293</v>
      </c>
    </row>
    <row r="55" spans="1:10" ht="51.75" customHeight="1">
      <c r="A55" s="53" t="s">
        <v>49</v>
      </c>
      <c r="B55" s="107" t="s">
        <v>117</v>
      </c>
      <c r="C55" s="84">
        <v>450000</v>
      </c>
      <c r="D55" s="85">
        <v>0</v>
      </c>
      <c r="E55" s="86">
        <v>0</v>
      </c>
      <c r="F55" s="74">
        <v>0</v>
      </c>
      <c r="G55" s="106">
        <v>106000</v>
      </c>
      <c r="H55" s="88">
        <f t="shared" si="6"/>
        <v>106000</v>
      </c>
      <c r="I55" s="89">
        <f t="shared" si="7"/>
        <v>0.23555555555555555</v>
      </c>
      <c r="J55" s="190" t="s">
        <v>294</v>
      </c>
    </row>
    <row r="56" spans="1:10" ht="189.75" customHeight="1">
      <c r="A56" s="60" t="s">
        <v>50</v>
      </c>
      <c r="B56" s="109" t="s">
        <v>118</v>
      </c>
      <c r="C56" s="93">
        <v>1500000</v>
      </c>
      <c r="D56" s="94">
        <v>0</v>
      </c>
      <c r="E56" s="97">
        <v>0</v>
      </c>
      <c r="F56" s="80">
        <v>0</v>
      </c>
      <c r="G56" s="96">
        <v>256278</v>
      </c>
      <c r="H56" s="97">
        <f t="shared" si="6"/>
        <v>256278</v>
      </c>
      <c r="I56" s="98">
        <f t="shared" si="7"/>
        <v>0.170852</v>
      </c>
      <c r="J56" s="191" t="s">
        <v>295</v>
      </c>
    </row>
    <row r="57" spans="1:10" ht="76.5" customHeight="1">
      <c r="A57" s="65" t="s">
        <v>51</v>
      </c>
      <c r="B57" s="110" t="s">
        <v>119</v>
      </c>
      <c r="C57" s="100">
        <v>350000</v>
      </c>
      <c r="D57" s="101">
        <v>0</v>
      </c>
      <c r="E57" s="102">
        <v>0</v>
      </c>
      <c r="F57" s="193">
        <v>0</v>
      </c>
      <c r="G57" s="238">
        <v>290000</v>
      </c>
      <c r="H57" s="104">
        <f t="shared" si="6"/>
        <v>290000</v>
      </c>
      <c r="I57" s="105">
        <f t="shared" si="7"/>
        <v>0.8285714285714286</v>
      </c>
      <c r="J57" s="201" t="s">
        <v>296</v>
      </c>
    </row>
    <row r="58" spans="1:10" ht="90" customHeight="1">
      <c r="A58" s="53" t="s">
        <v>52</v>
      </c>
      <c r="B58" s="107" t="s">
        <v>120</v>
      </c>
      <c r="C58" s="84">
        <v>1140000</v>
      </c>
      <c r="D58" s="85">
        <v>20269</v>
      </c>
      <c r="E58" s="86">
        <v>39880</v>
      </c>
      <c r="F58" s="74">
        <v>222863</v>
      </c>
      <c r="G58" s="106">
        <v>324108</v>
      </c>
      <c r="H58" s="88">
        <f t="shared" si="6"/>
        <v>607120</v>
      </c>
      <c r="I58" s="89">
        <f t="shared" si="7"/>
        <v>0.5325614035087719</v>
      </c>
      <c r="J58" s="90" t="s">
        <v>287</v>
      </c>
    </row>
    <row r="59" spans="1:10" ht="220.5" customHeight="1">
      <c r="A59" s="53" t="s">
        <v>53</v>
      </c>
      <c r="B59" s="107" t="s">
        <v>121</v>
      </c>
      <c r="C59" s="84">
        <v>10000000</v>
      </c>
      <c r="D59" s="85">
        <v>0</v>
      </c>
      <c r="E59" s="86">
        <v>0</v>
      </c>
      <c r="F59" s="74">
        <v>0</v>
      </c>
      <c r="G59" s="106"/>
      <c r="H59" s="88">
        <f t="shared" si="6"/>
        <v>0</v>
      </c>
      <c r="I59" s="89">
        <f t="shared" si="7"/>
        <v>0</v>
      </c>
      <c r="J59" s="190" t="s">
        <v>297</v>
      </c>
    </row>
    <row r="60" spans="1:10" ht="51.75" customHeight="1">
      <c r="A60" s="53" t="s">
        <v>54</v>
      </c>
      <c r="B60" s="107" t="s">
        <v>123</v>
      </c>
      <c r="C60" s="111">
        <v>100000</v>
      </c>
      <c r="D60" s="112">
        <v>0</v>
      </c>
      <c r="E60" s="113">
        <v>31371</v>
      </c>
      <c r="F60" s="114">
        <v>22143</v>
      </c>
      <c r="G60" s="115">
        <v>43371</v>
      </c>
      <c r="H60" s="88">
        <f t="shared" si="6"/>
        <v>96885</v>
      </c>
      <c r="I60" s="89">
        <f t="shared" si="7"/>
        <v>0.96885</v>
      </c>
      <c r="J60" s="58" t="s">
        <v>287</v>
      </c>
    </row>
    <row r="61" spans="1:10" ht="192.75" customHeight="1">
      <c r="A61" s="53" t="s">
        <v>55</v>
      </c>
      <c r="B61" s="107" t="s">
        <v>124</v>
      </c>
      <c r="C61" s="111">
        <v>827200</v>
      </c>
      <c r="D61" s="112">
        <v>0</v>
      </c>
      <c r="E61" s="113">
        <v>0</v>
      </c>
      <c r="F61" s="114">
        <v>0</v>
      </c>
      <c r="G61" s="115"/>
      <c r="H61" s="116">
        <f t="shared" si="6"/>
        <v>0</v>
      </c>
      <c r="I61" s="89">
        <f t="shared" si="7"/>
        <v>0</v>
      </c>
      <c r="J61" s="70" t="s">
        <v>298</v>
      </c>
    </row>
    <row r="62" spans="1:10" ht="121.5" customHeight="1">
      <c r="A62" s="53" t="s">
        <v>56</v>
      </c>
      <c r="B62" s="107" t="s">
        <v>125</v>
      </c>
      <c r="C62" s="111">
        <v>9000000</v>
      </c>
      <c r="D62" s="112">
        <v>0</v>
      </c>
      <c r="E62" s="113">
        <v>0</v>
      </c>
      <c r="F62" s="114">
        <v>0</v>
      </c>
      <c r="G62" s="115"/>
      <c r="H62" s="116">
        <f t="shared" si="6"/>
        <v>0</v>
      </c>
      <c r="I62" s="89">
        <f t="shared" si="7"/>
        <v>0</v>
      </c>
      <c r="J62" s="70" t="s">
        <v>299</v>
      </c>
    </row>
    <row r="63" spans="1:10" ht="30.75" customHeight="1">
      <c r="A63" s="251" t="s">
        <v>14</v>
      </c>
      <c r="B63" s="252"/>
      <c r="C63" s="23">
        <f aca="true" t="shared" si="8" ref="C63:H63">SUM(C40:C62)</f>
        <v>226163200</v>
      </c>
      <c r="D63" s="23">
        <f t="shared" si="8"/>
        <v>25655550</v>
      </c>
      <c r="E63" s="23">
        <f t="shared" si="8"/>
        <v>43663763</v>
      </c>
      <c r="F63" s="23">
        <f t="shared" si="8"/>
        <v>48491014</v>
      </c>
      <c r="G63" s="23">
        <f t="shared" si="8"/>
        <v>71652268</v>
      </c>
      <c r="H63" s="23">
        <f t="shared" si="8"/>
        <v>189462595</v>
      </c>
      <c r="I63" s="19">
        <f>H63/C63</f>
        <v>0.8377251250424472</v>
      </c>
      <c r="J63" s="49"/>
    </row>
    <row r="64" spans="1:10" ht="35.25" customHeight="1">
      <c r="A64" s="253" t="s">
        <v>58</v>
      </c>
      <c r="B64" s="272"/>
      <c r="C64" s="26"/>
      <c r="D64" s="20"/>
      <c r="E64" s="33"/>
      <c r="F64" s="21"/>
      <c r="G64" s="21"/>
      <c r="H64" s="22"/>
      <c r="I64" s="20"/>
      <c r="J64" s="50"/>
    </row>
    <row r="65" spans="1:10" s="124" customFormat="1" ht="189" customHeight="1">
      <c r="A65" s="125" t="s">
        <v>80</v>
      </c>
      <c r="B65" s="126" t="s">
        <v>81</v>
      </c>
      <c r="C65" s="127">
        <v>9800000</v>
      </c>
      <c r="D65" s="128">
        <v>0</v>
      </c>
      <c r="E65" s="129">
        <v>1273218</v>
      </c>
      <c r="F65" s="195">
        <v>2187915</v>
      </c>
      <c r="G65" s="195">
        <v>4936339</v>
      </c>
      <c r="H65" s="130">
        <f>SUM(D65:G65)</f>
        <v>8397472</v>
      </c>
      <c r="I65" s="131">
        <f>H65/C65</f>
        <v>0.8568848979591837</v>
      </c>
      <c r="J65" s="208" t="s">
        <v>301</v>
      </c>
    </row>
    <row r="66" spans="1:10" s="124" customFormat="1" ht="97.5" customHeight="1">
      <c r="A66" s="132" t="s">
        <v>35</v>
      </c>
      <c r="B66" s="133" t="s">
        <v>82</v>
      </c>
      <c r="C66" s="134">
        <v>2875000</v>
      </c>
      <c r="D66" s="135">
        <v>270250</v>
      </c>
      <c r="E66" s="136">
        <v>767205</v>
      </c>
      <c r="F66" s="196">
        <v>831851</v>
      </c>
      <c r="G66" s="196">
        <v>948126</v>
      </c>
      <c r="H66" s="137">
        <f aca="true" t="shared" si="9" ref="H66:H88">SUM(D66:G66)</f>
        <v>2817432</v>
      </c>
      <c r="I66" s="138">
        <f aca="true" t="shared" si="10" ref="I66:I88">H66/C66</f>
        <v>0.979976347826087</v>
      </c>
      <c r="J66" s="209" t="s">
        <v>302</v>
      </c>
    </row>
    <row r="67" spans="1:10" s="124" customFormat="1" ht="57" customHeight="1">
      <c r="A67" s="117" t="s">
        <v>36</v>
      </c>
      <c r="B67" s="118" t="s">
        <v>59</v>
      </c>
      <c r="C67" s="119">
        <v>17438000</v>
      </c>
      <c r="D67" s="120">
        <v>0</v>
      </c>
      <c r="E67" s="121">
        <v>3913137</v>
      </c>
      <c r="F67" s="194">
        <v>5287625</v>
      </c>
      <c r="G67" s="194">
        <v>6671235</v>
      </c>
      <c r="H67" s="122">
        <f t="shared" si="9"/>
        <v>15871997</v>
      </c>
      <c r="I67" s="123">
        <f t="shared" si="10"/>
        <v>0.91019595137057</v>
      </c>
      <c r="J67" s="202" t="s">
        <v>303</v>
      </c>
    </row>
    <row r="68" spans="1:10" s="124" customFormat="1" ht="84" customHeight="1">
      <c r="A68" s="117" t="s">
        <v>37</v>
      </c>
      <c r="B68" s="118" t="s">
        <v>83</v>
      </c>
      <c r="C68" s="119">
        <v>20677000</v>
      </c>
      <c r="D68" s="120">
        <v>0</v>
      </c>
      <c r="E68" s="121">
        <v>2812747</v>
      </c>
      <c r="F68" s="194">
        <v>5821491</v>
      </c>
      <c r="G68" s="194">
        <v>1556158</v>
      </c>
      <c r="H68" s="122">
        <f t="shared" si="9"/>
        <v>10190396</v>
      </c>
      <c r="I68" s="123">
        <f t="shared" si="10"/>
        <v>0.4928372587899599</v>
      </c>
      <c r="J68" s="202" t="s">
        <v>304</v>
      </c>
    </row>
    <row r="69" spans="1:10" s="124" customFormat="1" ht="72" customHeight="1">
      <c r="A69" s="117" t="s">
        <v>38</v>
      </c>
      <c r="B69" s="118" t="s">
        <v>60</v>
      </c>
      <c r="C69" s="119">
        <v>9988000</v>
      </c>
      <c r="D69" s="120">
        <v>0</v>
      </c>
      <c r="E69" s="121">
        <v>1832313</v>
      </c>
      <c r="F69" s="194">
        <v>1218871</v>
      </c>
      <c r="G69" s="194">
        <v>4790273</v>
      </c>
      <c r="H69" s="122">
        <f t="shared" si="9"/>
        <v>7841457</v>
      </c>
      <c r="I69" s="123">
        <f t="shared" si="10"/>
        <v>0.7850878053664397</v>
      </c>
      <c r="J69" s="202" t="s">
        <v>305</v>
      </c>
    </row>
    <row r="70" spans="1:10" s="124" customFormat="1" ht="72" customHeight="1">
      <c r="A70" s="117" t="s">
        <v>39</v>
      </c>
      <c r="B70" s="118" t="s">
        <v>260</v>
      </c>
      <c r="C70" s="119">
        <v>7400000</v>
      </c>
      <c r="D70" s="120">
        <v>373341</v>
      </c>
      <c r="E70" s="121">
        <v>0</v>
      </c>
      <c r="F70" s="194">
        <v>1774086</v>
      </c>
      <c r="G70" s="194">
        <v>3443575</v>
      </c>
      <c r="H70" s="122">
        <f t="shared" si="9"/>
        <v>5591002</v>
      </c>
      <c r="I70" s="123">
        <f t="shared" si="10"/>
        <v>0.7555408108108108</v>
      </c>
      <c r="J70" s="202" t="s">
        <v>306</v>
      </c>
    </row>
    <row r="71" spans="1:10" s="124" customFormat="1" ht="98.25" customHeight="1">
      <c r="A71" s="117" t="s">
        <v>40</v>
      </c>
      <c r="B71" s="118" t="s">
        <v>61</v>
      </c>
      <c r="C71" s="119">
        <v>3444000</v>
      </c>
      <c r="D71" s="120">
        <v>445668</v>
      </c>
      <c r="E71" s="121">
        <v>770726</v>
      </c>
      <c r="F71" s="194">
        <v>741158</v>
      </c>
      <c r="G71" s="194">
        <v>1227627</v>
      </c>
      <c r="H71" s="122">
        <f t="shared" si="9"/>
        <v>3185179</v>
      </c>
      <c r="I71" s="123">
        <f t="shared" si="10"/>
        <v>0.9248487224157956</v>
      </c>
      <c r="J71" s="202" t="s">
        <v>307</v>
      </c>
    </row>
    <row r="72" spans="1:10" s="124" customFormat="1" ht="51.75" customHeight="1">
      <c r="A72" s="117" t="s">
        <v>42</v>
      </c>
      <c r="B72" s="118" t="s">
        <v>62</v>
      </c>
      <c r="C72" s="119">
        <v>900000</v>
      </c>
      <c r="D72" s="120">
        <v>0</v>
      </c>
      <c r="E72" s="121">
        <v>0</v>
      </c>
      <c r="F72" s="194">
        <v>0</v>
      </c>
      <c r="G72" s="194">
        <v>860000</v>
      </c>
      <c r="H72" s="122">
        <f t="shared" si="9"/>
        <v>860000</v>
      </c>
      <c r="I72" s="123">
        <f t="shared" si="10"/>
        <v>0.9555555555555556</v>
      </c>
      <c r="J72" s="202"/>
    </row>
    <row r="73" spans="1:10" s="124" customFormat="1" ht="93.75" customHeight="1">
      <c r="A73" s="117" t="s">
        <v>41</v>
      </c>
      <c r="B73" s="118" t="s">
        <v>84</v>
      </c>
      <c r="C73" s="119">
        <v>1308000</v>
      </c>
      <c r="D73" s="120">
        <v>0</v>
      </c>
      <c r="E73" s="121">
        <v>0</v>
      </c>
      <c r="F73" s="194">
        <v>0</v>
      </c>
      <c r="G73" s="194">
        <v>292734</v>
      </c>
      <c r="H73" s="122">
        <f t="shared" si="9"/>
        <v>292734</v>
      </c>
      <c r="I73" s="123">
        <f t="shared" si="10"/>
        <v>0.223802752293578</v>
      </c>
      <c r="J73" s="202" t="s">
        <v>308</v>
      </c>
    </row>
    <row r="74" spans="1:10" s="124" customFormat="1" ht="90" customHeight="1">
      <c r="A74" s="117" t="s">
        <v>43</v>
      </c>
      <c r="B74" s="118" t="s">
        <v>63</v>
      </c>
      <c r="C74" s="119">
        <v>10000</v>
      </c>
      <c r="D74" s="120">
        <v>1840</v>
      </c>
      <c r="E74" s="121">
        <v>4360</v>
      </c>
      <c r="F74" s="194">
        <v>2500</v>
      </c>
      <c r="G74" s="194">
        <v>0</v>
      </c>
      <c r="H74" s="122">
        <f t="shared" si="9"/>
        <v>8700</v>
      </c>
      <c r="I74" s="123">
        <f t="shared" si="10"/>
        <v>0.87</v>
      </c>
      <c r="J74" s="202" t="s">
        <v>309</v>
      </c>
    </row>
    <row r="75" spans="1:10" s="124" customFormat="1" ht="86.25" customHeight="1">
      <c r="A75" s="117" t="s">
        <v>44</v>
      </c>
      <c r="B75" s="118" t="s">
        <v>64</v>
      </c>
      <c r="C75" s="119">
        <v>17346000</v>
      </c>
      <c r="D75" s="120">
        <v>1034466</v>
      </c>
      <c r="E75" s="121">
        <v>3329987</v>
      </c>
      <c r="F75" s="194">
        <v>3485063</v>
      </c>
      <c r="G75" s="194">
        <v>6857813</v>
      </c>
      <c r="H75" s="122">
        <f t="shared" si="9"/>
        <v>14707329</v>
      </c>
      <c r="I75" s="123">
        <f t="shared" si="10"/>
        <v>0.8478801452784503</v>
      </c>
      <c r="J75" s="202" t="s">
        <v>310</v>
      </c>
    </row>
    <row r="76" spans="1:10" s="124" customFormat="1" ht="61.5" customHeight="1">
      <c r="A76" s="117" t="s">
        <v>45</v>
      </c>
      <c r="B76" s="118" t="s">
        <v>65</v>
      </c>
      <c r="C76" s="119">
        <v>15000000</v>
      </c>
      <c r="D76" s="120">
        <v>0</v>
      </c>
      <c r="E76" s="121">
        <v>0</v>
      </c>
      <c r="F76" s="194">
        <v>5347990</v>
      </c>
      <c r="G76" s="194">
        <v>8306330</v>
      </c>
      <c r="H76" s="122">
        <f t="shared" si="9"/>
        <v>13654320</v>
      </c>
      <c r="I76" s="123">
        <f t="shared" si="10"/>
        <v>0.910288</v>
      </c>
      <c r="J76" s="202" t="s">
        <v>311</v>
      </c>
    </row>
    <row r="77" spans="1:10" s="124" customFormat="1" ht="48.75" customHeight="1">
      <c r="A77" s="117" t="s">
        <v>46</v>
      </c>
      <c r="B77" s="118" t="s">
        <v>66</v>
      </c>
      <c r="C77" s="119">
        <v>298407000</v>
      </c>
      <c r="D77" s="120">
        <v>298407000</v>
      </c>
      <c r="E77" s="121">
        <v>0</v>
      </c>
      <c r="F77" s="194">
        <v>0</v>
      </c>
      <c r="G77" s="194">
        <v>0</v>
      </c>
      <c r="H77" s="122">
        <f t="shared" si="9"/>
        <v>298407000</v>
      </c>
      <c r="I77" s="123">
        <f t="shared" si="10"/>
        <v>1</v>
      </c>
      <c r="J77" s="202"/>
    </row>
    <row r="78" spans="1:10" s="124" customFormat="1" ht="73.5" customHeight="1">
      <c r="A78" s="125" t="s">
        <v>47</v>
      </c>
      <c r="B78" s="126" t="s">
        <v>67</v>
      </c>
      <c r="C78" s="127">
        <v>128782000</v>
      </c>
      <c r="D78" s="128">
        <v>76960536</v>
      </c>
      <c r="E78" s="129">
        <v>51807342</v>
      </c>
      <c r="F78" s="195">
        <v>0</v>
      </c>
      <c r="G78" s="195">
        <v>0</v>
      </c>
      <c r="H78" s="130">
        <f t="shared" si="9"/>
        <v>128767878</v>
      </c>
      <c r="I78" s="131">
        <f t="shared" si="10"/>
        <v>0.9998903418179559</v>
      </c>
      <c r="J78" s="239"/>
    </row>
    <row r="79" spans="1:10" s="124" customFormat="1" ht="79.5" customHeight="1">
      <c r="A79" s="132" t="s">
        <v>48</v>
      </c>
      <c r="B79" s="133" t="s">
        <v>68</v>
      </c>
      <c r="C79" s="134">
        <v>9000000</v>
      </c>
      <c r="D79" s="135">
        <v>110000</v>
      </c>
      <c r="E79" s="136">
        <v>1582960</v>
      </c>
      <c r="F79" s="196">
        <v>1793721</v>
      </c>
      <c r="G79" s="196">
        <v>5077651</v>
      </c>
      <c r="H79" s="137">
        <f t="shared" si="9"/>
        <v>8564332</v>
      </c>
      <c r="I79" s="138">
        <f t="shared" si="10"/>
        <v>0.9515924444444445</v>
      </c>
      <c r="J79" s="209" t="s">
        <v>312</v>
      </c>
    </row>
    <row r="80" spans="1:10" s="124" customFormat="1" ht="55.5" customHeight="1">
      <c r="A80" s="117" t="s">
        <v>49</v>
      </c>
      <c r="B80" s="118" t="s">
        <v>69</v>
      </c>
      <c r="C80" s="119">
        <v>1000000</v>
      </c>
      <c r="D80" s="120">
        <v>0</v>
      </c>
      <c r="E80" s="121">
        <v>83800</v>
      </c>
      <c r="F80" s="194">
        <v>109270</v>
      </c>
      <c r="G80" s="194">
        <v>379168</v>
      </c>
      <c r="H80" s="122">
        <f t="shared" si="9"/>
        <v>572238</v>
      </c>
      <c r="I80" s="123">
        <f t="shared" si="10"/>
        <v>0.572238</v>
      </c>
      <c r="J80" s="202" t="s">
        <v>313</v>
      </c>
    </row>
    <row r="81" spans="1:10" s="124" customFormat="1" ht="109.5" customHeight="1">
      <c r="A81" s="117" t="s">
        <v>50</v>
      </c>
      <c r="B81" s="118" t="s">
        <v>70</v>
      </c>
      <c r="C81" s="119">
        <v>15990000</v>
      </c>
      <c r="D81" s="120">
        <v>0</v>
      </c>
      <c r="E81" s="121">
        <v>981000</v>
      </c>
      <c r="F81" s="194">
        <v>3230733</v>
      </c>
      <c r="G81" s="194">
        <v>5756239</v>
      </c>
      <c r="H81" s="122">
        <f t="shared" si="9"/>
        <v>9967972</v>
      </c>
      <c r="I81" s="123">
        <f t="shared" si="10"/>
        <v>0.6233878674171357</v>
      </c>
      <c r="J81" s="202" t="s">
        <v>314</v>
      </c>
    </row>
    <row r="82" spans="1:10" s="124" customFormat="1" ht="135" customHeight="1">
      <c r="A82" s="117" t="s">
        <v>51</v>
      </c>
      <c r="B82" s="118" t="s">
        <v>71</v>
      </c>
      <c r="C82" s="119">
        <v>2000000</v>
      </c>
      <c r="D82" s="120">
        <v>0</v>
      </c>
      <c r="E82" s="121">
        <v>0</v>
      </c>
      <c r="F82" s="194">
        <v>0</v>
      </c>
      <c r="G82" s="194">
        <v>910177</v>
      </c>
      <c r="H82" s="122">
        <f t="shared" si="9"/>
        <v>910177</v>
      </c>
      <c r="I82" s="123">
        <f t="shared" si="10"/>
        <v>0.4550885</v>
      </c>
      <c r="J82" s="202" t="s">
        <v>315</v>
      </c>
    </row>
    <row r="83" spans="1:10" s="124" customFormat="1" ht="114" customHeight="1">
      <c r="A83" s="117" t="s">
        <v>52</v>
      </c>
      <c r="B83" s="118" t="s">
        <v>72</v>
      </c>
      <c r="C83" s="119">
        <v>138430000</v>
      </c>
      <c r="D83" s="120">
        <v>0</v>
      </c>
      <c r="E83" s="121">
        <v>6919942</v>
      </c>
      <c r="F83" s="194">
        <v>43923075</v>
      </c>
      <c r="G83" s="194">
        <v>57947509</v>
      </c>
      <c r="H83" s="122">
        <f t="shared" si="9"/>
        <v>108790526</v>
      </c>
      <c r="I83" s="123">
        <f t="shared" si="10"/>
        <v>0.7858883623492018</v>
      </c>
      <c r="J83" s="202" t="s">
        <v>316</v>
      </c>
    </row>
    <row r="84" spans="1:10" s="124" customFormat="1" ht="88.5" customHeight="1">
      <c r="A84" s="117" t="s">
        <v>53</v>
      </c>
      <c r="B84" s="118" t="s">
        <v>73</v>
      </c>
      <c r="C84" s="119">
        <v>4000000</v>
      </c>
      <c r="D84" s="120">
        <v>481204</v>
      </c>
      <c r="E84" s="121">
        <v>689964</v>
      </c>
      <c r="F84" s="194">
        <v>993492</v>
      </c>
      <c r="G84" s="194">
        <v>819028</v>
      </c>
      <c r="H84" s="122">
        <f t="shared" si="9"/>
        <v>2983688</v>
      </c>
      <c r="I84" s="123">
        <f t="shared" si="10"/>
        <v>0.745922</v>
      </c>
      <c r="J84" s="202" t="s">
        <v>321</v>
      </c>
    </row>
    <row r="85" spans="1:10" s="124" customFormat="1" ht="78" customHeight="1">
      <c r="A85" s="117" t="s">
        <v>54</v>
      </c>
      <c r="B85" s="118" t="s">
        <v>74</v>
      </c>
      <c r="C85" s="119">
        <v>900000</v>
      </c>
      <c r="D85" s="120">
        <v>0</v>
      </c>
      <c r="E85" s="121">
        <v>0</v>
      </c>
      <c r="F85" s="194">
        <v>0</v>
      </c>
      <c r="G85" s="194">
        <v>838095</v>
      </c>
      <c r="H85" s="122">
        <f t="shared" si="9"/>
        <v>838095</v>
      </c>
      <c r="I85" s="123">
        <f t="shared" si="10"/>
        <v>0.9312166666666667</v>
      </c>
      <c r="J85" s="202" t="s">
        <v>317</v>
      </c>
    </row>
    <row r="86" spans="1:10" s="124" customFormat="1" ht="96" customHeight="1">
      <c r="A86" s="117" t="s">
        <v>55</v>
      </c>
      <c r="B86" s="118" t="s">
        <v>75</v>
      </c>
      <c r="C86" s="119">
        <v>2000000</v>
      </c>
      <c r="D86" s="120">
        <v>65129</v>
      </c>
      <c r="E86" s="121">
        <v>182626</v>
      </c>
      <c r="F86" s="194">
        <v>372400</v>
      </c>
      <c r="G86" s="194">
        <v>922476</v>
      </c>
      <c r="H86" s="122">
        <f t="shared" si="9"/>
        <v>1542631</v>
      </c>
      <c r="I86" s="123">
        <f t="shared" si="10"/>
        <v>0.7713155</v>
      </c>
      <c r="J86" s="250" t="s">
        <v>318</v>
      </c>
    </row>
    <row r="87" spans="1:10" s="124" customFormat="1" ht="133.5" customHeight="1">
      <c r="A87" s="125" t="s">
        <v>56</v>
      </c>
      <c r="B87" s="126" t="s">
        <v>76</v>
      </c>
      <c r="C87" s="127">
        <v>2500000</v>
      </c>
      <c r="D87" s="128">
        <v>0</v>
      </c>
      <c r="E87" s="129">
        <v>0</v>
      </c>
      <c r="F87" s="195">
        <v>16900</v>
      </c>
      <c r="G87" s="195">
        <v>315283</v>
      </c>
      <c r="H87" s="130">
        <f t="shared" si="9"/>
        <v>332183</v>
      </c>
      <c r="I87" s="131">
        <f t="shared" si="10"/>
        <v>0.1328732</v>
      </c>
      <c r="J87" s="208" t="s">
        <v>319</v>
      </c>
    </row>
    <row r="88" spans="1:10" s="124" customFormat="1" ht="162" customHeight="1">
      <c r="A88" s="132" t="s">
        <v>57</v>
      </c>
      <c r="B88" s="133" t="s">
        <v>77</v>
      </c>
      <c r="C88" s="134">
        <v>9896000</v>
      </c>
      <c r="D88" s="135">
        <v>153303</v>
      </c>
      <c r="E88" s="136">
        <v>388073</v>
      </c>
      <c r="F88" s="196">
        <v>570494</v>
      </c>
      <c r="G88" s="196">
        <v>3261063</v>
      </c>
      <c r="H88" s="137">
        <f t="shared" si="9"/>
        <v>4372933</v>
      </c>
      <c r="I88" s="138">
        <f t="shared" si="10"/>
        <v>0.44188894502829423</v>
      </c>
      <c r="J88" s="209" t="s">
        <v>320</v>
      </c>
    </row>
    <row r="89" spans="1:10" ht="27" customHeight="1">
      <c r="A89" s="251" t="s">
        <v>13</v>
      </c>
      <c r="B89" s="252"/>
      <c r="C89" s="36">
        <f aca="true" t="shared" si="11" ref="C89:H89">SUM(C65:C88)</f>
        <v>719091000</v>
      </c>
      <c r="D89" s="36">
        <f t="shared" si="11"/>
        <v>378302737</v>
      </c>
      <c r="E89" s="36">
        <f t="shared" si="11"/>
        <v>77339400</v>
      </c>
      <c r="F89" s="36">
        <f t="shared" si="11"/>
        <v>77708635</v>
      </c>
      <c r="G89" s="36">
        <f t="shared" si="11"/>
        <v>116116899</v>
      </c>
      <c r="H89" s="36">
        <f t="shared" si="11"/>
        <v>649467671</v>
      </c>
      <c r="I89" s="37">
        <f>H89/C89</f>
        <v>0.9031786950469413</v>
      </c>
      <c r="J89" s="51"/>
    </row>
    <row r="90" spans="1:10" ht="22.5" customHeight="1">
      <c r="A90" s="253" t="s">
        <v>19</v>
      </c>
      <c r="B90" s="254"/>
      <c r="C90" s="33"/>
      <c r="D90" s="29"/>
      <c r="E90" s="29"/>
      <c r="F90" s="35"/>
      <c r="G90" s="34"/>
      <c r="H90" s="32"/>
      <c r="I90" s="20"/>
      <c r="J90" s="50"/>
    </row>
    <row r="91" spans="1:11" s="147" customFormat="1" ht="42.75" customHeight="1">
      <c r="A91" s="139" t="s">
        <v>85</v>
      </c>
      <c r="B91" s="140" t="s">
        <v>126</v>
      </c>
      <c r="C91" s="141">
        <v>35000</v>
      </c>
      <c r="D91" s="142">
        <v>1000</v>
      </c>
      <c r="E91" s="143">
        <v>11107</v>
      </c>
      <c r="F91" s="144">
        <v>14640</v>
      </c>
      <c r="G91" s="142">
        <v>8154</v>
      </c>
      <c r="H91" s="144">
        <f>SUM(D91:G91)</f>
        <v>34901</v>
      </c>
      <c r="I91" s="145">
        <f>H91/C91</f>
        <v>0.9971714285714286</v>
      </c>
      <c r="J91" s="197"/>
      <c r="K91" s="146"/>
    </row>
    <row r="92" spans="1:11" s="147" customFormat="1" ht="63" customHeight="1">
      <c r="A92" s="139" t="s">
        <v>35</v>
      </c>
      <c r="B92" s="140" t="s">
        <v>127</v>
      </c>
      <c r="C92" s="141">
        <v>300000</v>
      </c>
      <c r="D92" s="142">
        <v>17660</v>
      </c>
      <c r="E92" s="143">
        <v>0</v>
      </c>
      <c r="F92" s="144">
        <v>0</v>
      </c>
      <c r="G92" s="142">
        <v>0</v>
      </c>
      <c r="H92" s="144">
        <f aca="true" t="shared" si="12" ref="H92:H116">SUM(D92:G92)</f>
        <v>17660</v>
      </c>
      <c r="I92" s="145">
        <f aca="true" t="shared" si="13" ref="I92:I116">H92/C92</f>
        <v>0.058866666666666664</v>
      </c>
      <c r="J92" s="197" t="s">
        <v>322</v>
      </c>
      <c r="K92" s="146"/>
    </row>
    <row r="93" spans="1:11" s="147" customFormat="1" ht="46.5" customHeight="1">
      <c r="A93" s="139" t="s">
        <v>36</v>
      </c>
      <c r="B93" s="140" t="s">
        <v>128</v>
      </c>
      <c r="C93" s="141">
        <v>150000</v>
      </c>
      <c r="D93" s="142">
        <v>46791</v>
      </c>
      <c r="E93" s="143">
        <v>4800</v>
      </c>
      <c r="F93" s="144">
        <v>37168</v>
      </c>
      <c r="G93" s="142">
        <v>0</v>
      </c>
      <c r="H93" s="144">
        <f t="shared" si="12"/>
        <v>88759</v>
      </c>
      <c r="I93" s="145">
        <f t="shared" si="13"/>
        <v>0.5917266666666666</v>
      </c>
      <c r="J93" s="197" t="s">
        <v>322</v>
      </c>
      <c r="K93" s="146"/>
    </row>
    <row r="94" spans="1:11" s="147" customFormat="1" ht="44.25" customHeight="1">
      <c r="A94" s="139" t="s">
        <v>37</v>
      </c>
      <c r="B94" s="140" t="s">
        <v>129</v>
      </c>
      <c r="C94" s="141">
        <v>100000</v>
      </c>
      <c r="D94" s="142">
        <v>38500</v>
      </c>
      <c r="E94" s="143">
        <v>0</v>
      </c>
      <c r="F94" s="144">
        <v>51000</v>
      </c>
      <c r="G94" s="142">
        <v>2800</v>
      </c>
      <c r="H94" s="144">
        <f t="shared" si="12"/>
        <v>92300</v>
      </c>
      <c r="I94" s="145">
        <f t="shared" si="13"/>
        <v>0.923</v>
      </c>
      <c r="J94" s="197" t="s">
        <v>322</v>
      </c>
      <c r="K94" s="146"/>
    </row>
    <row r="95" spans="1:11" s="147" customFormat="1" ht="55.5" customHeight="1">
      <c r="A95" s="139" t="s">
        <v>38</v>
      </c>
      <c r="B95" s="140" t="s">
        <v>254</v>
      </c>
      <c r="C95" s="141">
        <v>6400000</v>
      </c>
      <c r="D95" s="142">
        <v>684303</v>
      </c>
      <c r="E95" s="143">
        <v>1128097</v>
      </c>
      <c r="F95" s="144">
        <v>998482</v>
      </c>
      <c r="G95" s="142">
        <v>2370888</v>
      </c>
      <c r="H95" s="144">
        <f t="shared" si="12"/>
        <v>5181770</v>
      </c>
      <c r="I95" s="145">
        <f t="shared" si="13"/>
        <v>0.8096515625</v>
      </c>
      <c r="J95" s="198" t="s">
        <v>323</v>
      </c>
      <c r="K95" s="146"/>
    </row>
    <row r="96" spans="1:11" s="147" customFormat="1" ht="62.25" customHeight="1">
      <c r="A96" s="139" t="s">
        <v>39</v>
      </c>
      <c r="B96" s="140" t="s">
        <v>130</v>
      </c>
      <c r="C96" s="141">
        <v>2500000</v>
      </c>
      <c r="D96" s="142">
        <v>0</v>
      </c>
      <c r="E96" s="143">
        <v>271571</v>
      </c>
      <c r="F96" s="144">
        <v>323674</v>
      </c>
      <c r="G96" s="142">
        <v>1563888</v>
      </c>
      <c r="H96" s="144">
        <f t="shared" si="12"/>
        <v>2159133</v>
      </c>
      <c r="I96" s="145">
        <f t="shared" si="13"/>
        <v>0.8636532</v>
      </c>
      <c r="J96" s="198" t="s">
        <v>323</v>
      </c>
      <c r="K96" s="146"/>
    </row>
    <row r="97" spans="1:11" s="147" customFormat="1" ht="63" customHeight="1">
      <c r="A97" s="139" t="s">
        <v>40</v>
      </c>
      <c r="B97" s="148" t="s">
        <v>255</v>
      </c>
      <c r="C97" s="141">
        <v>2500000</v>
      </c>
      <c r="D97" s="142">
        <v>544849</v>
      </c>
      <c r="E97" s="143">
        <v>0</v>
      </c>
      <c r="F97" s="144">
        <v>424459</v>
      </c>
      <c r="G97" s="142">
        <v>1272413</v>
      </c>
      <c r="H97" s="144">
        <f t="shared" si="12"/>
        <v>2241721</v>
      </c>
      <c r="I97" s="145">
        <f t="shared" si="13"/>
        <v>0.8966884</v>
      </c>
      <c r="J97" s="198" t="s">
        <v>323</v>
      </c>
      <c r="K97" s="146"/>
    </row>
    <row r="98" spans="1:11" s="147" customFormat="1" ht="90" customHeight="1">
      <c r="A98" s="139" t="s">
        <v>42</v>
      </c>
      <c r="B98" s="140" t="s">
        <v>131</v>
      </c>
      <c r="C98" s="141">
        <v>100000</v>
      </c>
      <c r="D98" s="142">
        <v>13200</v>
      </c>
      <c r="E98" s="143">
        <v>12400</v>
      </c>
      <c r="F98" s="144">
        <v>4800</v>
      </c>
      <c r="G98" s="142">
        <v>16400</v>
      </c>
      <c r="H98" s="144">
        <f t="shared" si="12"/>
        <v>46800</v>
      </c>
      <c r="I98" s="145">
        <f t="shared" si="13"/>
        <v>0.468</v>
      </c>
      <c r="J98" s="198" t="s">
        <v>322</v>
      </c>
      <c r="K98" s="146"/>
    </row>
    <row r="99" spans="1:11" s="147" customFormat="1" ht="72" customHeight="1">
      <c r="A99" s="139" t="s">
        <v>41</v>
      </c>
      <c r="B99" s="140" t="s">
        <v>132</v>
      </c>
      <c r="C99" s="141">
        <v>350000</v>
      </c>
      <c r="D99" s="142">
        <v>3200</v>
      </c>
      <c r="E99" s="143">
        <v>26318</v>
      </c>
      <c r="F99" s="144">
        <v>22708</v>
      </c>
      <c r="G99" s="142">
        <v>102332</v>
      </c>
      <c r="H99" s="144">
        <f t="shared" si="12"/>
        <v>154558</v>
      </c>
      <c r="I99" s="145">
        <f t="shared" si="13"/>
        <v>0.4415942857142857</v>
      </c>
      <c r="J99" s="198" t="s">
        <v>322</v>
      </c>
      <c r="K99" s="146"/>
    </row>
    <row r="100" spans="1:11" s="147" customFormat="1" ht="69" customHeight="1">
      <c r="A100" s="139" t="s">
        <v>43</v>
      </c>
      <c r="B100" s="140" t="s">
        <v>133</v>
      </c>
      <c r="C100" s="141">
        <v>200000</v>
      </c>
      <c r="D100" s="143">
        <v>0</v>
      </c>
      <c r="E100" s="143">
        <v>0</v>
      </c>
      <c r="F100" s="154">
        <v>21575</v>
      </c>
      <c r="G100" s="143">
        <v>19245</v>
      </c>
      <c r="H100" s="144">
        <f t="shared" si="12"/>
        <v>40820</v>
      </c>
      <c r="I100" s="145">
        <f t="shared" si="13"/>
        <v>0.2041</v>
      </c>
      <c r="J100" s="198" t="s">
        <v>322</v>
      </c>
      <c r="K100" s="146"/>
    </row>
    <row r="101" spans="1:11" s="147" customFormat="1" ht="62.25" customHeight="1">
      <c r="A101" s="139" t="s">
        <v>44</v>
      </c>
      <c r="B101" s="140" t="s">
        <v>134</v>
      </c>
      <c r="C101" s="153">
        <v>50000</v>
      </c>
      <c r="D101" s="143">
        <v>0</v>
      </c>
      <c r="E101" s="143">
        <v>15100</v>
      </c>
      <c r="F101" s="154">
        <v>4500</v>
      </c>
      <c r="G101" s="143">
        <v>2400</v>
      </c>
      <c r="H101" s="144">
        <f t="shared" si="12"/>
        <v>22000</v>
      </c>
      <c r="I101" s="145">
        <f t="shared" si="13"/>
        <v>0.44</v>
      </c>
      <c r="J101" s="198" t="s">
        <v>322</v>
      </c>
      <c r="K101" s="146"/>
    </row>
    <row r="102" spans="1:11" s="147" customFormat="1" ht="61.5" customHeight="1">
      <c r="A102" s="139" t="s">
        <v>45</v>
      </c>
      <c r="B102" s="148" t="s">
        <v>135</v>
      </c>
      <c r="C102" s="153">
        <v>3000000</v>
      </c>
      <c r="D102" s="143">
        <v>948020</v>
      </c>
      <c r="E102" s="143">
        <v>1314020</v>
      </c>
      <c r="F102" s="154">
        <v>725690</v>
      </c>
      <c r="G102" s="143">
        <v>7500</v>
      </c>
      <c r="H102" s="144">
        <f t="shared" si="12"/>
        <v>2995230</v>
      </c>
      <c r="I102" s="145">
        <f t="shared" si="13"/>
        <v>0.99841</v>
      </c>
      <c r="J102" s="198"/>
      <c r="K102" s="146"/>
    </row>
    <row r="103" spans="1:11" s="147" customFormat="1" ht="42.75" customHeight="1">
      <c r="A103" s="139" t="s">
        <v>46</v>
      </c>
      <c r="B103" s="155" t="s">
        <v>136</v>
      </c>
      <c r="C103" s="153">
        <v>7062000</v>
      </c>
      <c r="D103" s="143">
        <v>6963398</v>
      </c>
      <c r="E103" s="143">
        <v>0</v>
      </c>
      <c r="F103" s="154">
        <v>0</v>
      </c>
      <c r="G103" s="143">
        <v>98602</v>
      </c>
      <c r="H103" s="144">
        <f t="shared" si="12"/>
        <v>7062000</v>
      </c>
      <c r="I103" s="145">
        <f t="shared" si="13"/>
        <v>1</v>
      </c>
      <c r="J103" s="198"/>
      <c r="K103" s="146"/>
    </row>
    <row r="104" spans="1:11" s="147" customFormat="1" ht="49.5" customHeight="1">
      <c r="A104" s="149" t="s">
        <v>47</v>
      </c>
      <c r="B104" s="241" t="s">
        <v>262</v>
      </c>
      <c r="C104" s="173">
        <v>73792000</v>
      </c>
      <c r="D104" s="150">
        <v>0</v>
      </c>
      <c r="E104" s="150">
        <v>0</v>
      </c>
      <c r="F104" s="174">
        <v>48723297</v>
      </c>
      <c r="G104" s="150">
        <v>24843648</v>
      </c>
      <c r="H104" s="151">
        <f t="shared" si="12"/>
        <v>73566945</v>
      </c>
      <c r="I104" s="152">
        <f t="shared" si="13"/>
        <v>0.9969501436470078</v>
      </c>
      <c r="J104" s="217"/>
      <c r="K104" s="146"/>
    </row>
    <row r="105" spans="1:11" s="147" customFormat="1" ht="51.75" customHeight="1">
      <c r="A105" s="218" t="s">
        <v>48</v>
      </c>
      <c r="B105" s="240" t="s">
        <v>253</v>
      </c>
      <c r="C105" s="224">
        <v>93000000</v>
      </c>
      <c r="D105" s="220">
        <v>0</v>
      </c>
      <c r="E105" s="220">
        <v>0</v>
      </c>
      <c r="F105" s="170">
        <v>23328727</v>
      </c>
      <c r="G105" s="220">
        <v>69671273</v>
      </c>
      <c r="H105" s="221">
        <f t="shared" si="12"/>
        <v>93000000</v>
      </c>
      <c r="I105" s="222">
        <f t="shared" si="13"/>
        <v>1</v>
      </c>
      <c r="J105" s="223"/>
      <c r="K105" s="146"/>
    </row>
    <row r="106" spans="1:11" s="147" customFormat="1" ht="62.25" customHeight="1">
      <c r="A106" s="139" t="s">
        <v>49</v>
      </c>
      <c r="B106" s="155" t="s">
        <v>137</v>
      </c>
      <c r="C106" s="153">
        <v>1500000</v>
      </c>
      <c r="D106" s="143">
        <v>178000</v>
      </c>
      <c r="E106" s="143">
        <v>333272</v>
      </c>
      <c r="F106" s="154">
        <v>646192</v>
      </c>
      <c r="G106" s="143">
        <v>0</v>
      </c>
      <c r="H106" s="144">
        <f t="shared" si="12"/>
        <v>1157464</v>
      </c>
      <c r="I106" s="145">
        <f t="shared" si="13"/>
        <v>0.7716426666666667</v>
      </c>
      <c r="J106" s="198" t="s">
        <v>324</v>
      </c>
      <c r="K106" s="146"/>
    </row>
    <row r="107" spans="1:11" s="147" customFormat="1" ht="81" customHeight="1">
      <c r="A107" s="139" t="s">
        <v>50</v>
      </c>
      <c r="B107" s="155" t="s">
        <v>138</v>
      </c>
      <c r="C107" s="153">
        <v>300000</v>
      </c>
      <c r="D107" s="143">
        <v>0</v>
      </c>
      <c r="E107" s="143">
        <v>0</v>
      </c>
      <c r="F107" s="154">
        <v>0</v>
      </c>
      <c r="G107" s="143">
        <v>0</v>
      </c>
      <c r="H107" s="144">
        <f t="shared" si="12"/>
        <v>0</v>
      </c>
      <c r="I107" s="145">
        <f t="shared" si="13"/>
        <v>0</v>
      </c>
      <c r="J107" s="198" t="s">
        <v>325</v>
      </c>
      <c r="K107" s="146"/>
    </row>
    <row r="108" spans="1:11" s="147" customFormat="1" ht="63" customHeight="1">
      <c r="A108" s="139" t="s">
        <v>51</v>
      </c>
      <c r="B108" s="155" t="s">
        <v>139</v>
      </c>
      <c r="C108" s="153">
        <v>27190000</v>
      </c>
      <c r="D108" s="143">
        <v>0</v>
      </c>
      <c r="E108" s="143">
        <v>0</v>
      </c>
      <c r="F108" s="154">
        <v>8358006</v>
      </c>
      <c r="G108" s="143">
        <v>3381924</v>
      </c>
      <c r="H108" s="144">
        <f t="shared" si="12"/>
        <v>11739930</v>
      </c>
      <c r="I108" s="145">
        <f t="shared" si="13"/>
        <v>0.4317738139021699</v>
      </c>
      <c r="J108" s="198" t="s">
        <v>326</v>
      </c>
      <c r="K108" s="146"/>
    </row>
    <row r="109" spans="1:11" s="147" customFormat="1" ht="64.5" customHeight="1">
      <c r="A109" s="139" t="s">
        <v>52</v>
      </c>
      <c r="B109" s="148" t="s">
        <v>140</v>
      </c>
      <c r="C109" s="153">
        <v>3330000</v>
      </c>
      <c r="D109" s="143">
        <v>991800</v>
      </c>
      <c r="E109" s="143">
        <v>973200</v>
      </c>
      <c r="F109" s="156">
        <v>606300</v>
      </c>
      <c r="G109" s="143">
        <v>720000</v>
      </c>
      <c r="H109" s="144">
        <f t="shared" si="12"/>
        <v>3291300</v>
      </c>
      <c r="I109" s="145">
        <f t="shared" si="13"/>
        <v>0.9883783783783784</v>
      </c>
      <c r="J109" s="198" t="s">
        <v>327</v>
      </c>
      <c r="K109" s="146"/>
    </row>
    <row r="110" spans="1:11" s="147" customFormat="1" ht="67.5" customHeight="1">
      <c r="A110" s="139" t="s">
        <v>53</v>
      </c>
      <c r="B110" s="148" t="s">
        <v>141</v>
      </c>
      <c r="C110" s="153">
        <v>150000</v>
      </c>
      <c r="D110" s="143">
        <v>150000</v>
      </c>
      <c r="E110" s="143">
        <v>0</v>
      </c>
      <c r="F110" s="154">
        <v>0</v>
      </c>
      <c r="G110" s="143">
        <v>0</v>
      </c>
      <c r="H110" s="144">
        <f t="shared" si="12"/>
        <v>150000</v>
      </c>
      <c r="I110" s="145">
        <f t="shared" si="13"/>
        <v>1</v>
      </c>
      <c r="J110" s="199"/>
      <c r="K110" s="146"/>
    </row>
    <row r="111" spans="1:11" s="147" customFormat="1" ht="89.25" customHeight="1">
      <c r="A111" s="139" t="s">
        <v>54</v>
      </c>
      <c r="B111" s="148" t="s">
        <v>142</v>
      </c>
      <c r="C111" s="153">
        <v>416000</v>
      </c>
      <c r="D111" s="143">
        <v>415200</v>
      </c>
      <c r="E111" s="143">
        <v>0</v>
      </c>
      <c r="F111" s="154">
        <v>0</v>
      </c>
      <c r="G111" s="56">
        <v>-183398</v>
      </c>
      <c r="H111" s="144">
        <f t="shared" si="12"/>
        <v>231802</v>
      </c>
      <c r="I111" s="145">
        <f t="shared" si="13"/>
        <v>0.5572163461538462</v>
      </c>
      <c r="J111" s="198" t="s">
        <v>328</v>
      </c>
      <c r="K111" s="146"/>
    </row>
    <row r="112" spans="1:11" s="147" customFormat="1" ht="61.5" customHeight="1">
      <c r="A112" s="139" t="s">
        <v>55</v>
      </c>
      <c r="B112" s="148" t="s">
        <v>143</v>
      </c>
      <c r="C112" s="153">
        <v>150000</v>
      </c>
      <c r="D112" s="143">
        <v>150000</v>
      </c>
      <c r="E112" s="143">
        <v>0</v>
      </c>
      <c r="F112" s="156">
        <v>-97</v>
      </c>
      <c r="G112" s="143">
        <v>0</v>
      </c>
      <c r="H112" s="144">
        <f t="shared" si="12"/>
        <v>149903</v>
      </c>
      <c r="I112" s="145">
        <f t="shared" si="13"/>
        <v>0.9993533333333333</v>
      </c>
      <c r="J112" s="198"/>
      <c r="K112" s="146"/>
    </row>
    <row r="113" spans="1:11" s="147" customFormat="1" ht="82.5" customHeight="1">
      <c r="A113" s="139" t="s">
        <v>56</v>
      </c>
      <c r="B113" s="148" t="s">
        <v>144</v>
      </c>
      <c r="C113" s="153">
        <v>45474000</v>
      </c>
      <c r="D113" s="143">
        <v>528000</v>
      </c>
      <c r="E113" s="143">
        <v>17452706</v>
      </c>
      <c r="F113" s="154">
        <v>0</v>
      </c>
      <c r="G113" s="143">
        <v>5156262</v>
      </c>
      <c r="H113" s="144">
        <f t="shared" si="12"/>
        <v>23136968</v>
      </c>
      <c r="I113" s="145">
        <f t="shared" si="13"/>
        <v>0.5087955315125127</v>
      </c>
      <c r="J113" s="198" t="s">
        <v>329</v>
      </c>
      <c r="K113" s="146"/>
    </row>
    <row r="114" spans="1:11" s="147" customFormat="1" ht="65.25" customHeight="1">
      <c r="A114" s="139" t="s">
        <v>57</v>
      </c>
      <c r="B114" s="148" t="s">
        <v>145</v>
      </c>
      <c r="C114" s="153">
        <v>80000</v>
      </c>
      <c r="D114" s="143">
        <v>33020</v>
      </c>
      <c r="E114" s="143">
        <v>2000</v>
      </c>
      <c r="F114" s="154">
        <v>11730</v>
      </c>
      <c r="G114" s="143">
        <v>11000</v>
      </c>
      <c r="H114" s="144">
        <f t="shared" si="12"/>
        <v>57750</v>
      </c>
      <c r="I114" s="145">
        <f t="shared" si="13"/>
        <v>0.721875</v>
      </c>
      <c r="J114" s="198" t="s">
        <v>322</v>
      </c>
      <c r="K114" s="146"/>
    </row>
    <row r="115" spans="1:11" s="147" customFormat="1" ht="71.25" customHeight="1">
      <c r="A115" s="139" t="s">
        <v>122</v>
      </c>
      <c r="B115" s="148" t="s">
        <v>146</v>
      </c>
      <c r="C115" s="153">
        <v>70000</v>
      </c>
      <c r="D115" s="143">
        <v>25618</v>
      </c>
      <c r="E115" s="143">
        <v>0</v>
      </c>
      <c r="F115" s="154">
        <v>9442</v>
      </c>
      <c r="G115" s="143">
        <v>0</v>
      </c>
      <c r="H115" s="144">
        <f t="shared" si="12"/>
        <v>35060</v>
      </c>
      <c r="I115" s="145">
        <f t="shared" si="13"/>
        <v>0.5008571428571429</v>
      </c>
      <c r="J115" s="198" t="s">
        <v>330</v>
      </c>
      <c r="K115" s="146"/>
    </row>
    <row r="116" spans="1:11" s="147" customFormat="1" ht="69" customHeight="1">
      <c r="A116" s="149" t="s">
        <v>147</v>
      </c>
      <c r="B116" s="172" t="s">
        <v>148</v>
      </c>
      <c r="C116" s="173">
        <v>650000</v>
      </c>
      <c r="D116" s="150">
        <v>2160</v>
      </c>
      <c r="E116" s="150">
        <v>12167</v>
      </c>
      <c r="F116" s="174">
        <v>64324</v>
      </c>
      <c r="G116" s="150">
        <v>40273</v>
      </c>
      <c r="H116" s="151">
        <f t="shared" si="12"/>
        <v>118924</v>
      </c>
      <c r="I116" s="152">
        <f t="shared" si="13"/>
        <v>0.18296</v>
      </c>
      <c r="J116" s="198" t="s">
        <v>322</v>
      </c>
      <c r="K116" s="146"/>
    </row>
    <row r="117" spans="1:10" ht="30" customHeight="1">
      <c r="A117" s="269" t="s">
        <v>16</v>
      </c>
      <c r="B117" s="270"/>
      <c r="C117" s="175">
        <f aca="true" t="shared" si="14" ref="C117:H117">SUM(C91:C116)</f>
        <v>268849000</v>
      </c>
      <c r="D117" s="175">
        <f t="shared" si="14"/>
        <v>11734719</v>
      </c>
      <c r="E117" s="175">
        <f t="shared" si="14"/>
        <v>21556758</v>
      </c>
      <c r="F117" s="175">
        <f t="shared" si="14"/>
        <v>84376617</v>
      </c>
      <c r="G117" s="175">
        <f t="shared" si="14"/>
        <v>109105604</v>
      </c>
      <c r="H117" s="175">
        <f t="shared" si="14"/>
        <v>226773698</v>
      </c>
      <c r="I117" s="176">
        <f>H117/C117</f>
        <v>0.8434983875707182</v>
      </c>
      <c r="J117" s="177"/>
    </row>
    <row r="118" spans="1:10" ht="36.75" customHeight="1">
      <c r="A118" s="253" t="s">
        <v>20</v>
      </c>
      <c r="B118" s="254"/>
      <c r="C118" s="10"/>
      <c r="D118" s="10"/>
      <c r="E118" s="25"/>
      <c r="F118" s="9"/>
      <c r="G118" s="9"/>
      <c r="H118" s="27"/>
      <c r="I118" s="10"/>
      <c r="J118" s="50"/>
    </row>
    <row r="119" spans="1:11" s="147" customFormat="1" ht="65.25" customHeight="1">
      <c r="A119" s="53" t="s">
        <v>105</v>
      </c>
      <c r="B119" s="157" t="s">
        <v>149</v>
      </c>
      <c r="C119" s="178">
        <v>10000</v>
      </c>
      <c r="D119" s="178">
        <v>0</v>
      </c>
      <c r="E119" s="178">
        <v>4270</v>
      </c>
      <c r="F119" s="178">
        <v>0</v>
      </c>
      <c r="G119" s="178">
        <v>0</v>
      </c>
      <c r="H119" s="178">
        <f>SUM(D119:G119)</f>
        <v>4270</v>
      </c>
      <c r="I119" s="179">
        <f>H119/C119</f>
        <v>0.427</v>
      </c>
      <c r="J119" s="210" t="s">
        <v>331</v>
      </c>
      <c r="K119" s="146"/>
    </row>
    <row r="120" spans="1:11" s="147" customFormat="1" ht="72" customHeight="1">
      <c r="A120" s="60" t="s">
        <v>106</v>
      </c>
      <c r="B120" s="158" t="s">
        <v>150</v>
      </c>
      <c r="C120" s="180">
        <v>50000</v>
      </c>
      <c r="D120" s="180">
        <v>45200</v>
      </c>
      <c r="E120" s="180">
        <v>0</v>
      </c>
      <c r="F120" s="180">
        <v>0</v>
      </c>
      <c r="G120" s="180">
        <v>0</v>
      </c>
      <c r="H120" s="180">
        <f aca="true" t="shared" si="15" ref="H120:H182">SUM(D120:G120)</f>
        <v>45200</v>
      </c>
      <c r="I120" s="181">
        <f aca="true" t="shared" si="16" ref="I120:I182">H120/C120</f>
        <v>0.904</v>
      </c>
      <c r="J120" s="212" t="s">
        <v>332</v>
      </c>
      <c r="K120" s="146"/>
    </row>
    <row r="121" spans="1:11" s="147" customFormat="1" ht="59.25" customHeight="1">
      <c r="A121" s="53" t="s">
        <v>36</v>
      </c>
      <c r="B121" s="157" t="s">
        <v>151</v>
      </c>
      <c r="C121" s="178">
        <v>215000</v>
      </c>
      <c r="D121" s="178">
        <v>0</v>
      </c>
      <c r="E121" s="178">
        <v>0</v>
      </c>
      <c r="F121" s="178">
        <v>0</v>
      </c>
      <c r="G121" s="178">
        <v>0</v>
      </c>
      <c r="H121" s="178">
        <f t="shared" si="15"/>
        <v>0</v>
      </c>
      <c r="I121" s="179">
        <f t="shared" si="16"/>
        <v>0</v>
      </c>
      <c r="J121" s="210" t="s">
        <v>337</v>
      </c>
      <c r="K121" s="146"/>
    </row>
    <row r="122" spans="1:11" s="147" customFormat="1" ht="53.25" customHeight="1">
      <c r="A122" s="53" t="s">
        <v>37</v>
      </c>
      <c r="B122" s="157" t="s">
        <v>256</v>
      </c>
      <c r="C122" s="178">
        <v>6100000</v>
      </c>
      <c r="D122" s="178">
        <v>0</v>
      </c>
      <c r="E122" s="178">
        <v>1341000</v>
      </c>
      <c r="F122" s="178">
        <v>1951344</v>
      </c>
      <c r="G122" s="178">
        <v>2715591</v>
      </c>
      <c r="H122" s="178">
        <f t="shared" si="15"/>
        <v>6007935</v>
      </c>
      <c r="I122" s="179">
        <f t="shared" si="16"/>
        <v>0.9849073770491803</v>
      </c>
      <c r="J122" s="211" t="s">
        <v>323</v>
      </c>
      <c r="K122" s="146"/>
    </row>
    <row r="123" spans="1:11" s="147" customFormat="1" ht="50.25" customHeight="1">
      <c r="A123" s="53" t="s">
        <v>38</v>
      </c>
      <c r="B123" s="157" t="s">
        <v>257</v>
      </c>
      <c r="C123" s="178">
        <v>3359000</v>
      </c>
      <c r="D123" s="178">
        <v>0</v>
      </c>
      <c r="E123" s="178">
        <v>188598</v>
      </c>
      <c r="F123" s="178">
        <v>99440</v>
      </c>
      <c r="G123" s="178">
        <v>1925026</v>
      </c>
      <c r="H123" s="178">
        <f t="shared" si="15"/>
        <v>2213064</v>
      </c>
      <c r="I123" s="179">
        <f t="shared" si="16"/>
        <v>0.6588460851443882</v>
      </c>
      <c r="J123" s="211" t="s">
        <v>333</v>
      </c>
      <c r="K123" s="146"/>
    </row>
    <row r="124" spans="1:11" s="147" customFormat="1" ht="56.25" customHeight="1">
      <c r="A124" s="53" t="s">
        <v>39</v>
      </c>
      <c r="B124" s="157" t="s">
        <v>258</v>
      </c>
      <c r="C124" s="178">
        <v>600000</v>
      </c>
      <c r="D124" s="178">
        <v>0</v>
      </c>
      <c r="E124" s="178">
        <v>0</v>
      </c>
      <c r="F124" s="178">
        <v>0</v>
      </c>
      <c r="G124" s="178">
        <v>0</v>
      </c>
      <c r="H124" s="178">
        <f t="shared" si="15"/>
        <v>0</v>
      </c>
      <c r="I124" s="179">
        <f t="shared" si="16"/>
        <v>0</v>
      </c>
      <c r="J124" s="211" t="s">
        <v>334</v>
      </c>
      <c r="K124" s="146"/>
    </row>
    <row r="125" spans="1:11" s="147" customFormat="1" ht="108" customHeight="1">
      <c r="A125" s="53" t="s">
        <v>40</v>
      </c>
      <c r="B125" s="157" t="s">
        <v>152</v>
      </c>
      <c r="C125" s="178">
        <v>500000</v>
      </c>
      <c r="D125" s="178">
        <v>61000</v>
      </c>
      <c r="E125" s="178">
        <v>83560</v>
      </c>
      <c r="F125" s="178">
        <v>97500</v>
      </c>
      <c r="G125" s="178">
        <v>207870</v>
      </c>
      <c r="H125" s="178">
        <f t="shared" si="15"/>
        <v>449930</v>
      </c>
      <c r="I125" s="179">
        <f t="shared" si="16"/>
        <v>0.89986</v>
      </c>
      <c r="J125" s="210" t="s">
        <v>332</v>
      </c>
      <c r="K125" s="146"/>
    </row>
    <row r="126" spans="1:11" s="147" customFormat="1" ht="51.75" customHeight="1">
      <c r="A126" s="53" t="s">
        <v>42</v>
      </c>
      <c r="B126" s="157" t="s">
        <v>153</v>
      </c>
      <c r="C126" s="178">
        <v>600000</v>
      </c>
      <c r="D126" s="178">
        <v>0</v>
      </c>
      <c r="E126" s="178">
        <v>120000</v>
      </c>
      <c r="F126" s="178">
        <v>259952</v>
      </c>
      <c r="G126" s="178">
        <v>213445</v>
      </c>
      <c r="H126" s="178">
        <f t="shared" si="15"/>
        <v>593397</v>
      </c>
      <c r="I126" s="179">
        <f t="shared" si="16"/>
        <v>0.988995</v>
      </c>
      <c r="J126" s="210" t="s">
        <v>335</v>
      </c>
      <c r="K126" s="146"/>
    </row>
    <row r="127" spans="1:11" s="147" customFormat="1" ht="53.25" customHeight="1">
      <c r="A127" s="53" t="s">
        <v>41</v>
      </c>
      <c r="B127" s="157" t="s">
        <v>154</v>
      </c>
      <c r="C127" s="178">
        <v>30000</v>
      </c>
      <c r="D127" s="178">
        <v>0</v>
      </c>
      <c r="E127" s="178">
        <v>0</v>
      </c>
      <c r="F127" s="178">
        <v>0</v>
      </c>
      <c r="G127" s="178">
        <v>8000</v>
      </c>
      <c r="H127" s="178">
        <f t="shared" si="15"/>
        <v>8000</v>
      </c>
      <c r="I127" s="179">
        <f t="shared" si="16"/>
        <v>0.26666666666666666</v>
      </c>
      <c r="J127" s="210" t="s">
        <v>337</v>
      </c>
      <c r="K127" s="146"/>
    </row>
    <row r="128" spans="1:11" s="147" customFormat="1" ht="60" customHeight="1">
      <c r="A128" s="53" t="s">
        <v>43</v>
      </c>
      <c r="B128" s="157" t="s">
        <v>155</v>
      </c>
      <c r="C128" s="178">
        <v>55700000</v>
      </c>
      <c r="D128" s="178">
        <v>2610000</v>
      </c>
      <c r="E128" s="178">
        <v>7681000</v>
      </c>
      <c r="F128" s="178">
        <v>10893060</v>
      </c>
      <c r="G128" s="178">
        <v>25339233</v>
      </c>
      <c r="H128" s="178">
        <f t="shared" si="15"/>
        <v>46523293</v>
      </c>
      <c r="I128" s="179">
        <f t="shared" si="16"/>
        <v>0.8352476301615799</v>
      </c>
      <c r="J128" s="210" t="s">
        <v>332</v>
      </c>
      <c r="K128" s="146"/>
    </row>
    <row r="129" spans="1:11" s="147" customFormat="1" ht="62.25" customHeight="1">
      <c r="A129" s="53" t="s">
        <v>44</v>
      </c>
      <c r="B129" s="157" t="s">
        <v>156</v>
      </c>
      <c r="C129" s="178">
        <v>1000000</v>
      </c>
      <c r="D129" s="178">
        <v>31355</v>
      </c>
      <c r="E129" s="178">
        <v>20000</v>
      </c>
      <c r="F129" s="178">
        <v>40000</v>
      </c>
      <c r="G129" s="178">
        <v>423645</v>
      </c>
      <c r="H129" s="178">
        <f t="shared" si="15"/>
        <v>515000</v>
      </c>
      <c r="I129" s="179">
        <f t="shared" si="16"/>
        <v>0.515</v>
      </c>
      <c r="J129" s="210" t="s">
        <v>332</v>
      </c>
      <c r="K129" s="146"/>
    </row>
    <row r="130" spans="1:11" s="147" customFormat="1" ht="95.25" customHeight="1">
      <c r="A130" s="53" t="s">
        <v>45</v>
      </c>
      <c r="B130" s="157" t="s">
        <v>157</v>
      </c>
      <c r="C130" s="178">
        <v>7000000</v>
      </c>
      <c r="D130" s="178">
        <v>0</v>
      </c>
      <c r="E130" s="178">
        <v>0</v>
      </c>
      <c r="F130" s="178">
        <v>0</v>
      </c>
      <c r="G130" s="178">
        <v>6350000</v>
      </c>
      <c r="H130" s="178">
        <f t="shared" si="15"/>
        <v>6350000</v>
      </c>
      <c r="I130" s="179">
        <f t="shared" si="16"/>
        <v>0.9071428571428571</v>
      </c>
      <c r="J130" s="210" t="s">
        <v>332</v>
      </c>
      <c r="K130" s="146"/>
    </row>
    <row r="131" spans="1:11" s="147" customFormat="1" ht="50.25" customHeight="1">
      <c r="A131" s="53" t="s">
        <v>46</v>
      </c>
      <c r="B131" s="157" t="s">
        <v>158</v>
      </c>
      <c r="C131" s="178">
        <v>70000</v>
      </c>
      <c r="D131" s="178">
        <v>0</v>
      </c>
      <c r="E131" s="178">
        <v>0</v>
      </c>
      <c r="F131" s="178">
        <v>0</v>
      </c>
      <c r="G131" s="178">
        <v>70000</v>
      </c>
      <c r="H131" s="178">
        <f t="shared" si="15"/>
        <v>70000</v>
      </c>
      <c r="I131" s="179">
        <f t="shared" si="16"/>
        <v>1</v>
      </c>
      <c r="J131" s="210"/>
      <c r="K131" s="146"/>
    </row>
    <row r="132" spans="1:11" s="147" customFormat="1" ht="65.25" customHeight="1">
      <c r="A132" s="53" t="s">
        <v>47</v>
      </c>
      <c r="B132" s="157" t="s">
        <v>159</v>
      </c>
      <c r="C132" s="178">
        <v>25000</v>
      </c>
      <c r="D132" s="178">
        <v>0</v>
      </c>
      <c r="E132" s="178">
        <v>532</v>
      </c>
      <c r="F132" s="178">
        <v>0</v>
      </c>
      <c r="G132" s="178">
        <v>400</v>
      </c>
      <c r="H132" s="178">
        <f t="shared" si="15"/>
        <v>932</v>
      </c>
      <c r="I132" s="179">
        <f t="shared" si="16"/>
        <v>0.03728</v>
      </c>
      <c r="J132" s="210" t="s">
        <v>339</v>
      </c>
      <c r="K132" s="146"/>
    </row>
    <row r="133" spans="1:11" s="147" customFormat="1" ht="63.75" customHeight="1">
      <c r="A133" s="53" t="s">
        <v>48</v>
      </c>
      <c r="B133" s="157" t="s">
        <v>160</v>
      </c>
      <c r="C133" s="178">
        <v>25000</v>
      </c>
      <c r="D133" s="178">
        <v>0</v>
      </c>
      <c r="E133" s="178">
        <v>0</v>
      </c>
      <c r="F133" s="178">
        <v>0</v>
      </c>
      <c r="G133" s="178">
        <v>0</v>
      </c>
      <c r="H133" s="178">
        <f t="shared" si="15"/>
        <v>0</v>
      </c>
      <c r="I133" s="179">
        <f t="shared" si="16"/>
        <v>0</v>
      </c>
      <c r="J133" s="210" t="s">
        <v>331</v>
      </c>
      <c r="K133" s="146"/>
    </row>
    <row r="134" spans="1:11" s="147" customFormat="1" ht="56.25" customHeight="1">
      <c r="A134" s="53" t="s">
        <v>49</v>
      </c>
      <c r="B134" s="157" t="s">
        <v>161</v>
      </c>
      <c r="C134" s="178">
        <v>177000</v>
      </c>
      <c r="D134" s="178">
        <v>0</v>
      </c>
      <c r="E134" s="178">
        <v>0</v>
      </c>
      <c r="F134" s="178">
        <v>0</v>
      </c>
      <c r="G134" s="178">
        <v>0</v>
      </c>
      <c r="H134" s="178">
        <f t="shared" si="15"/>
        <v>0</v>
      </c>
      <c r="I134" s="179">
        <f t="shared" si="16"/>
        <v>0</v>
      </c>
      <c r="J134" s="210" t="s">
        <v>336</v>
      </c>
      <c r="K134" s="146"/>
    </row>
    <row r="135" spans="1:11" s="147" customFormat="1" ht="99" customHeight="1">
      <c r="A135" s="53" t="s">
        <v>50</v>
      </c>
      <c r="B135" s="157" t="s">
        <v>178</v>
      </c>
      <c r="C135" s="178">
        <v>100000</v>
      </c>
      <c r="D135" s="178">
        <v>0</v>
      </c>
      <c r="E135" s="178">
        <v>0</v>
      </c>
      <c r="F135" s="178">
        <v>0</v>
      </c>
      <c r="G135" s="178">
        <v>0</v>
      </c>
      <c r="H135" s="178">
        <f t="shared" si="15"/>
        <v>0</v>
      </c>
      <c r="I135" s="179">
        <f t="shared" si="16"/>
        <v>0</v>
      </c>
      <c r="J135" s="210" t="s">
        <v>341</v>
      </c>
      <c r="K135" s="146"/>
    </row>
    <row r="136" spans="1:11" s="147" customFormat="1" ht="42" customHeight="1">
      <c r="A136" s="60" t="s">
        <v>51</v>
      </c>
      <c r="B136" s="158" t="s">
        <v>179</v>
      </c>
      <c r="C136" s="180">
        <v>698000</v>
      </c>
      <c r="D136" s="180">
        <v>98164</v>
      </c>
      <c r="E136" s="180">
        <v>96985</v>
      </c>
      <c r="F136" s="180">
        <v>235699</v>
      </c>
      <c r="G136" s="180">
        <v>197630</v>
      </c>
      <c r="H136" s="180">
        <f t="shared" si="15"/>
        <v>628478</v>
      </c>
      <c r="I136" s="181">
        <f t="shared" si="16"/>
        <v>0.9003982808022922</v>
      </c>
      <c r="J136" s="212" t="s">
        <v>342</v>
      </c>
      <c r="K136" s="146"/>
    </row>
    <row r="137" spans="1:11" s="147" customFormat="1" ht="42" customHeight="1">
      <c r="A137" s="65" t="s">
        <v>52</v>
      </c>
      <c r="B137" s="159" t="s">
        <v>163</v>
      </c>
      <c r="C137" s="182">
        <v>576000</v>
      </c>
      <c r="D137" s="182">
        <v>170752</v>
      </c>
      <c r="E137" s="182">
        <v>183690</v>
      </c>
      <c r="F137" s="182">
        <v>156587</v>
      </c>
      <c r="G137" s="182">
        <v>54759</v>
      </c>
      <c r="H137" s="182">
        <f t="shared" si="15"/>
        <v>565788</v>
      </c>
      <c r="I137" s="183">
        <f t="shared" si="16"/>
        <v>0.9822708333333333</v>
      </c>
      <c r="J137" s="213" t="s">
        <v>342</v>
      </c>
      <c r="K137" s="146"/>
    </row>
    <row r="138" spans="1:11" s="147" customFormat="1" ht="79.5" customHeight="1">
      <c r="A138" s="53" t="s">
        <v>53</v>
      </c>
      <c r="B138" s="157" t="s">
        <v>164</v>
      </c>
      <c r="C138" s="178">
        <v>300000</v>
      </c>
      <c r="D138" s="178">
        <v>380</v>
      </c>
      <c r="E138" s="178">
        <v>17000</v>
      </c>
      <c r="F138" s="178">
        <v>600</v>
      </c>
      <c r="G138" s="178">
        <v>231100</v>
      </c>
      <c r="H138" s="178">
        <f t="shared" si="15"/>
        <v>249080</v>
      </c>
      <c r="I138" s="179">
        <f t="shared" si="16"/>
        <v>0.8302666666666667</v>
      </c>
      <c r="J138" s="210" t="s">
        <v>342</v>
      </c>
      <c r="K138" s="146"/>
    </row>
    <row r="139" spans="1:11" s="147" customFormat="1" ht="53.25" customHeight="1">
      <c r="A139" s="53" t="s">
        <v>54</v>
      </c>
      <c r="B139" s="157" t="s">
        <v>165</v>
      </c>
      <c r="C139" s="178">
        <v>3000000</v>
      </c>
      <c r="D139" s="178">
        <v>0</v>
      </c>
      <c r="E139" s="178">
        <v>563405</v>
      </c>
      <c r="F139" s="178">
        <v>317141</v>
      </c>
      <c r="G139" s="178">
        <v>2035029</v>
      </c>
      <c r="H139" s="178">
        <f t="shared" si="15"/>
        <v>2915575</v>
      </c>
      <c r="I139" s="179">
        <f t="shared" si="16"/>
        <v>0.9718583333333334</v>
      </c>
      <c r="J139" s="210" t="s">
        <v>342</v>
      </c>
      <c r="K139" s="146"/>
    </row>
    <row r="140" spans="1:11" s="147" customFormat="1" ht="72" customHeight="1">
      <c r="A140" s="53" t="s">
        <v>55</v>
      </c>
      <c r="B140" s="157" t="s">
        <v>166</v>
      </c>
      <c r="C140" s="178">
        <v>3274000</v>
      </c>
      <c r="D140" s="178">
        <v>245060</v>
      </c>
      <c r="E140" s="178">
        <v>111097</v>
      </c>
      <c r="F140" s="178">
        <v>177374</v>
      </c>
      <c r="G140" s="178">
        <v>1905478</v>
      </c>
      <c r="H140" s="178">
        <f t="shared" si="15"/>
        <v>2439009</v>
      </c>
      <c r="I140" s="179">
        <f t="shared" si="16"/>
        <v>0.7449630421502749</v>
      </c>
      <c r="J140" s="210" t="s">
        <v>342</v>
      </c>
      <c r="K140" s="146"/>
    </row>
    <row r="141" spans="1:11" s="147" customFormat="1" ht="152.25" customHeight="1">
      <c r="A141" s="53" t="s">
        <v>56</v>
      </c>
      <c r="B141" s="157" t="s">
        <v>167</v>
      </c>
      <c r="C141" s="178">
        <v>17007000</v>
      </c>
      <c r="D141" s="178">
        <v>1513291</v>
      </c>
      <c r="E141" s="178">
        <v>3235740</v>
      </c>
      <c r="F141" s="178">
        <v>2948830</v>
      </c>
      <c r="G141" s="178">
        <v>5413214</v>
      </c>
      <c r="H141" s="178">
        <f t="shared" si="15"/>
        <v>13111075</v>
      </c>
      <c r="I141" s="179">
        <f t="shared" si="16"/>
        <v>0.7709222673016993</v>
      </c>
      <c r="J141" s="210" t="s">
        <v>343</v>
      </c>
      <c r="K141" s="146"/>
    </row>
    <row r="142" spans="1:11" s="147" customFormat="1" ht="63" customHeight="1">
      <c r="A142" s="53" t="s">
        <v>57</v>
      </c>
      <c r="B142" s="157" t="s">
        <v>168</v>
      </c>
      <c r="C142" s="178">
        <v>1116000</v>
      </c>
      <c r="D142" s="178">
        <v>0</v>
      </c>
      <c r="E142" s="178">
        <v>81480</v>
      </c>
      <c r="F142" s="178">
        <v>259316</v>
      </c>
      <c r="G142" s="178">
        <v>623324</v>
      </c>
      <c r="H142" s="178">
        <f t="shared" si="15"/>
        <v>964120</v>
      </c>
      <c r="I142" s="179">
        <f t="shared" si="16"/>
        <v>0.8639068100358422</v>
      </c>
      <c r="J142" s="210" t="s">
        <v>342</v>
      </c>
      <c r="K142" s="146"/>
    </row>
    <row r="143" spans="1:11" s="147" customFormat="1" ht="75" customHeight="1">
      <c r="A143" s="53" t="s">
        <v>122</v>
      </c>
      <c r="B143" s="157" t="s">
        <v>180</v>
      </c>
      <c r="C143" s="178">
        <v>1500000</v>
      </c>
      <c r="D143" s="178">
        <v>74444</v>
      </c>
      <c r="E143" s="178">
        <v>637206</v>
      </c>
      <c r="F143" s="178">
        <v>450769</v>
      </c>
      <c r="G143" s="178">
        <v>333248</v>
      </c>
      <c r="H143" s="178">
        <f t="shared" si="15"/>
        <v>1495667</v>
      </c>
      <c r="I143" s="179">
        <f t="shared" si="16"/>
        <v>0.9971113333333333</v>
      </c>
      <c r="J143" s="210" t="s">
        <v>342</v>
      </c>
      <c r="K143" s="146"/>
    </row>
    <row r="144" spans="1:11" s="147" customFormat="1" ht="62.25" customHeight="1">
      <c r="A144" s="53" t="s">
        <v>147</v>
      </c>
      <c r="B144" s="157" t="s">
        <v>169</v>
      </c>
      <c r="C144" s="178">
        <v>384000</v>
      </c>
      <c r="D144" s="178">
        <v>24000</v>
      </c>
      <c r="E144" s="178">
        <v>24000</v>
      </c>
      <c r="F144" s="178">
        <v>24000</v>
      </c>
      <c r="G144" s="178">
        <v>260350</v>
      </c>
      <c r="H144" s="178">
        <f t="shared" si="15"/>
        <v>332350</v>
      </c>
      <c r="I144" s="179">
        <f t="shared" si="16"/>
        <v>0.8654947916666667</v>
      </c>
      <c r="J144" s="210" t="s">
        <v>342</v>
      </c>
      <c r="K144" s="146"/>
    </row>
    <row r="145" spans="1:11" s="147" customFormat="1" ht="61.5" customHeight="1">
      <c r="A145" s="53" t="s">
        <v>162</v>
      </c>
      <c r="B145" s="157" t="s">
        <v>170</v>
      </c>
      <c r="C145" s="178">
        <v>682000</v>
      </c>
      <c r="D145" s="178">
        <v>159054</v>
      </c>
      <c r="E145" s="178">
        <v>252680</v>
      </c>
      <c r="F145" s="178">
        <v>198133</v>
      </c>
      <c r="G145" s="178">
        <v>30906</v>
      </c>
      <c r="H145" s="178">
        <f t="shared" si="15"/>
        <v>640773</v>
      </c>
      <c r="I145" s="179">
        <f t="shared" si="16"/>
        <v>0.939549853372434</v>
      </c>
      <c r="J145" s="210" t="s">
        <v>342</v>
      </c>
      <c r="K145" s="146"/>
    </row>
    <row r="146" spans="1:11" s="147" customFormat="1" ht="93.75" customHeight="1">
      <c r="A146" s="53" t="s">
        <v>210</v>
      </c>
      <c r="B146" s="157" t="s">
        <v>171</v>
      </c>
      <c r="C146" s="178">
        <v>700000</v>
      </c>
      <c r="D146" s="178">
        <v>43000</v>
      </c>
      <c r="E146" s="178">
        <v>95000</v>
      </c>
      <c r="F146" s="178">
        <v>95000</v>
      </c>
      <c r="G146" s="178">
        <v>122000</v>
      </c>
      <c r="H146" s="178">
        <f t="shared" si="15"/>
        <v>355000</v>
      </c>
      <c r="I146" s="179">
        <f t="shared" si="16"/>
        <v>0.5071428571428571</v>
      </c>
      <c r="J146" s="210" t="s">
        <v>344</v>
      </c>
      <c r="K146" s="146"/>
    </row>
    <row r="147" spans="1:11" s="147" customFormat="1" ht="63" customHeight="1">
      <c r="A147" s="53" t="s">
        <v>211</v>
      </c>
      <c r="B147" s="157" t="s">
        <v>172</v>
      </c>
      <c r="C147" s="178">
        <v>29718000</v>
      </c>
      <c r="D147" s="178">
        <v>5065953</v>
      </c>
      <c r="E147" s="178">
        <v>9316678</v>
      </c>
      <c r="F147" s="178">
        <v>10289156</v>
      </c>
      <c r="G147" s="178">
        <v>11831883</v>
      </c>
      <c r="H147" s="178">
        <f t="shared" si="15"/>
        <v>36503670</v>
      </c>
      <c r="I147" s="179">
        <f t="shared" si="16"/>
        <v>1.2283353523117302</v>
      </c>
      <c r="J147" s="210" t="s">
        <v>345</v>
      </c>
      <c r="K147" s="146"/>
    </row>
    <row r="148" spans="1:11" s="147" customFormat="1" ht="53.25" customHeight="1">
      <c r="A148" s="53" t="s">
        <v>212</v>
      </c>
      <c r="B148" s="157" t="s">
        <v>173</v>
      </c>
      <c r="C148" s="178">
        <v>100000</v>
      </c>
      <c r="D148" s="178">
        <v>0</v>
      </c>
      <c r="E148" s="178">
        <v>0</v>
      </c>
      <c r="F148" s="178">
        <v>0</v>
      </c>
      <c r="G148" s="178">
        <v>0</v>
      </c>
      <c r="H148" s="178">
        <f t="shared" si="15"/>
        <v>0</v>
      </c>
      <c r="I148" s="179">
        <f t="shared" si="16"/>
        <v>0</v>
      </c>
      <c r="J148" s="210" t="s">
        <v>346</v>
      </c>
      <c r="K148" s="146"/>
    </row>
    <row r="149" spans="1:11" s="147" customFormat="1" ht="136.5" customHeight="1">
      <c r="A149" s="60" t="s">
        <v>213</v>
      </c>
      <c r="B149" s="158" t="s">
        <v>174</v>
      </c>
      <c r="C149" s="180">
        <v>28574000</v>
      </c>
      <c r="D149" s="180">
        <v>0</v>
      </c>
      <c r="E149" s="180">
        <v>0</v>
      </c>
      <c r="F149" s="180">
        <v>0</v>
      </c>
      <c r="G149" s="180">
        <v>26306905</v>
      </c>
      <c r="H149" s="180">
        <f t="shared" si="15"/>
        <v>26306905</v>
      </c>
      <c r="I149" s="181">
        <f t="shared" si="16"/>
        <v>0.9206588157065864</v>
      </c>
      <c r="J149" s="212" t="s">
        <v>342</v>
      </c>
      <c r="K149" s="146"/>
    </row>
    <row r="150" spans="1:11" s="147" customFormat="1" ht="87.75" customHeight="1">
      <c r="A150" s="53" t="s">
        <v>214</v>
      </c>
      <c r="B150" s="157" t="s">
        <v>175</v>
      </c>
      <c r="C150" s="178">
        <v>250000</v>
      </c>
      <c r="D150" s="178">
        <v>39831</v>
      </c>
      <c r="E150" s="178">
        <v>23889</v>
      </c>
      <c r="F150" s="178">
        <v>32852</v>
      </c>
      <c r="G150" s="178">
        <v>145579</v>
      </c>
      <c r="H150" s="178">
        <f t="shared" si="15"/>
        <v>242151</v>
      </c>
      <c r="I150" s="179">
        <f t="shared" si="16"/>
        <v>0.968604</v>
      </c>
      <c r="J150" s="210"/>
      <c r="K150" s="146"/>
    </row>
    <row r="151" spans="1:11" s="147" customFormat="1" ht="59.25" customHeight="1">
      <c r="A151" s="53" t="s">
        <v>215</v>
      </c>
      <c r="B151" s="157" t="s">
        <v>176</v>
      </c>
      <c r="C151" s="178">
        <v>1000000</v>
      </c>
      <c r="D151" s="178">
        <v>0</v>
      </c>
      <c r="E151" s="178">
        <v>0</v>
      </c>
      <c r="F151" s="178">
        <v>23175</v>
      </c>
      <c r="G151" s="178">
        <v>70000</v>
      </c>
      <c r="H151" s="178">
        <f t="shared" si="15"/>
        <v>93175</v>
      </c>
      <c r="I151" s="179">
        <f t="shared" si="16"/>
        <v>0.093175</v>
      </c>
      <c r="J151" s="210" t="s">
        <v>347</v>
      </c>
      <c r="K151" s="146"/>
    </row>
    <row r="152" spans="1:11" s="147" customFormat="1" ht="67.5" customHeight="1">
      <c r="A152" s="53" t="s">
        <v>216</v>
      </c>
      <c r="B152" s="157" t="s">
        <v>177</v>
      </c>
      <c r="C152" s="178">
        <v>300000</v>
      </c>
      <c r="D152" s="178">
        <v>0</v>
      </c>
      <c r="E152" s="178">
        <v>44900</v>
      </c>
      <c r="F152" s="178">
        <v>0</v>
      </c>
      <c r="G152" s="178">
        <v>84300</v>
      </c>
      <c r="H152" s="178">
        <f t="shared" si="15"/>
        <v>129200</v>
      </c>
      <c r="I152" s="179">
        <f t="shared" si="16"/>
        <v>0.43066666666666664</v>
      </c>
      <c r="J152" s="210" t="s">
        <v>347</v>
      </c>
      <c r="K152" s="146"/>
    </row>
    <row r="153" spans="1:11" s="147" customFormat="1" ht="216.75" customHeight="1">
      <c r="A153" s="60" t="s">
        <v>217</v>
      </c>
      <c r="B153" s="158" t="s">
        <v>183</v>
      </c>
      <c r="C153" s="180">
        <v>88370000</v>
      </c>
      <c r="D153" s="180">
        <v>14184871</v>
      </c>
      <c r="E153" s="180">
        <v>16937383</v>
      </c>
      <c r="F153" s="180">
        <v>17216932</v>
      </c>
      <c r="G153" s="180">
        <v>36663014</v>
      </c>
      <c r="H153" s="180">
        <f t="shared" si="15"/>
        <v>85002200</v>
      </c>
      <c r="I153" s="181">
        <f t="shared" si="16"/>
        <v>0.9618897816000905</v>
      </c>
      <c r="J153" s="212" t="s">
        <v>348</v>
      </c>
      <c r="K153" s="146"/>
    </row>
    <row r="154" spans="1:11" s="147" customFormat="1" ht="249" customHeight="1">
      <c r="A154" s="65" t="s">
        <v>218</v>
      </c>
      <c r="B154" s="219" t="s">
        <v>184</v>
      </c>
      <c r="C154" s="170">
        <v>10000000</v>
      </c>
      <c r="D154" s="225">
        <v>4007872</v>
      </c>
      <c r="E154" s="225">
        <v>831476</v>
      </c>
      <c r="F154" s="225">
        <v>927357</v>
      </c>
      <c r="G154" s="225">
        <v>3039584</v>
      </c>
      <c r="H154" s="182">
        <f t="shared" si="15"/>
        <v>8806289</v>
      </c>
      <c r="I154" s="183">
        <f t="shared" si="16"/>
        <v>0.8806289</v>
      </c>
      <c r="J154" s="226" t="s">
        <v>349</v>
      </c>
      <c r="K154" s="146"/>
    </row>
    <row r="155" spans="1:10" s="147" customFormat="1" ht="189" customHeight="1">
      <c r="A155" s="60" t="s">
        <v>219</v>
      </c>
      <c r="B155" s="242" t="s">
        <v>187</v>
      </c>
      <c r="C155" s="243">
        <v>864000</v>
      </c>
      <c r="D155" s="127">
        <v>40000</v>
      </c>
      <c r="E155" s="127">
        <v>91315</v>
      </c>
      <c r="F155" s="127">
        <v>307325</v>
      </c>
      <c r="G155" s="127">
        <v>287166</v>
      </c>
      <c r="H155" s="235">
        <f t="shared" si="15"/>
        <v>725806</v>
      </c>
      <c r="I155" s="244">
        <f t="shared" si="16"/>
        <v>0.8400532407407407</v>
      </c>
      <c r="J155" s="245" t="s">
        <v>350</v>
      </c>
    </row>
    <row r="156" spans="1:10" s="147" customFormat="1" ht="201.75" customHeight="1">
      <c r="A156" s="65" t="s">
        <v>220</v>
      </c>
      <c r="B156" s="246" t="s">
        <v>188</v>
      </c>
      <c r="C156" s="247">
        <v>2559000</v>
      </c>
      <c r="D156" s="134">
        <v>40263</v>
      </c>
      <c r="E156" s="134">
        <v>624494</v>
      </c>
      <c r="F156" s="134">
        <v>907485</v>
      </c>
      <c r="G156" s="134">
        <v>782399</v>
      </c>
      <c r="H156" s="103">
        <f t="shared" si="15"/>
        <v>2354641</v>
      </c>
      <c r="I156" s="248">
        <f t="shared" si="16"/>
        <v>0.9201410707307542</v>
      </c>
      <c r="J156" s="249" t="s">
        <v>351</v>
      </c>
    </row>
    <row r="157" spans="1:10" s="147" customFormat="1" ht="119.25" customHeight="1">
      <c r="A157" s="53" t="s">
        <v>221</v>
      </c>
      <c r="B157" s="54" t="s">
        <v>186</v>
      </c>
      <c r="C157" s="162">
        <v>2951000</v>
      </c>
      <c r="D157" s="161">
        <v>38436</v>
      </c>
      <c r="E157" s="161">
        <v>447617</v>
      </c>
      <c r="F157" s="161">
        <v>954645</v>
      </c>
      <c r="G157" s="161">
        <v>1505691</v>
      </c>
      <c r="H157" s="178">
        <f t="shared" si="15"/>
        <v>2946389</v>
      </c>
      <c r="I157" s="179">
        <f t="shared" si="16"/>
        <v>0.9984374788207387</v>
      </c>
      <c r="J157" s="215" t="s">
        <v>352</v>
      </c>
    </row>
    <row r="158" spans="1:10" s="147" customFormat="1" ht="167.25" customHeight="1">
      <c r="A158" s="53" t="s">
        <v>222</v>
      </c>
      <c r="B158" s="54" t="s">
        <v>185</v>
      </c>
      <c r="C158" s="162">
        <v>3600000</v>
      </c>
      <c r="D158" s="161">
        <v>39000</v>
      </c>
      <c r="E158" s="161">
        <v>1076000</v>
      </c>
      <c r="F158" s="161">
        <v>466000</v>
      </c>
      <c r="G158" s="161">
        <v>1581500</v>
      </c>
      <c r="H158" s="178">
        <f t="shared" si="15"/>
        <v>3162500</v>
      </c>
      <c r="I158" s="179">
        <f t="shared" si="16"/>
        <v>0.8784722222222222</v>
      </c>
      <c r="J158" s="215" t="s">
        <v>353</v>
      </c>
    </row>
    <row r="159" spans="1:10" s="147" customFormat="1" ht="96" customHeight="1">
      <c r="A159" s="53" t="s">
        <v>223</v>
      </c>
      <c r="B159" s="54" t="s">
        <v>189</v>
      </c>
      <c r="C159" s="162">
        <v>800000</v>
      </c>
      <c r="D159" s="161">
        <v>0</v>
      </c>
      <c r="E159" s="161">
        <v>235996</v>
      </c>
      <c r="F159" s="161">
        <v>233159</v>
      </c>
      <c r="G159" s="161">
        <v>330845</v>
      </c>
      <c r="H159" s="178">
        <f t="shared" si="15"/>
        <v>800000</v>
      </c>
      <c r="I159" s="179">
        <f t="shared" si="16"/>
        <v>1</v>
      </c>
      <c r="J159" s="214"/>
    </row>
    <row r="160" spans="1:10" s="147" customFormat="1" ht="354.75" customHeight="1">
      <c r="A160" s="60" t="s">
        <v>224</v>
      </c>
      <c r="B160" s="61" t="s">
        <v>263</v>
      </c>
      <c r="C160" s="184">
        <v>1997000</v>
      </c>
      <c r="D160" s="185">
        <v>0</v>
      </c>
      <c r="E160" s="185">
        <v>0</v>
      </c>
      <c r="F160" s="185">
        <v>0</v>
      </c>
      <c r="G160" s="185">
        <v>444166</v>
      </c>
      <c r="H160" s="180">
        <f t="shared" si="15"/>
        <v>444166</v>
      </c>
      <c r="I160" s="181">
        <f t="shared" si="16"/>
        <v>0.2224166249374061</v>
      </c>
      <c r="J160" s="200" t="s">
        <v>354</v>
      </c>
    </row>
    <row r="161" spans="1:10" s="147" customFormat="1" ht="270" customHeight="1">
      <c r="A161" s="65" t="s">
        <v>225</v>
      </c>
      <c r="B161" s="66" t="s">
        <v>193</v>
      </c>
      <c r="C161" s="186">
        <v>800000</v>
      </c>
      <c r="D161" s="187">
        <v>0</v>
      </c>
      <c r="E161" s="187">
        <v>1620</v>
      </c>
      <c r="F161" s="187">
        <v>3240</v>
      </c>
      <c r="G161" s="187">
        <v>297000</v>
      </c>
      <c r="H161" s="182">
        <f t="shared" si="15"/>
        <v>301860</v>
      </c>
      <c r="I161" s="183">
        <f t="shared" si="16"/>
        <v>0.377325</v>
      </c>
      <c r="J161" s="216" t="s">
        <v>355</v>
      </c>
    </row>
    <row r="162" spans="1:11" s="147" customFormat="1" ht="108" customHeight="1">
      <c r="A162" s="53" t="s">
        <v>226</v>
      </c>
      <c r="B162" s="54" t="s">
        <v>194</v>
      </c>
      <c r="C162" s="162">
        <v>6120000</v>
      </c>
      <c r="D162" s="161">
        <v>122366</v>
      </c>
      <c r="E162" s="161">
        <v>252810</v>
      </c>
      <c r="F162" s="161">
        <v>206375</v>
      </c>
      <c r="G162" s="161">
        <v>5208759</v>
      </c>
      <c r="H162" s="178">
        <f t="shared" si="15"/>
        <v>5790310</v>
      </c>
      <c r="I162" s="179">
        <f t="shared" si="16"/>
        <v>0.9461290849673203</v>
      </c>
      <c r="J162" s="214" t="s">
        <v>356</v>
      </c>
      <c r="K162" s="163"/>
    </row>
    <row r="163" spans="1:10" s="147" customFormat="1" ht="115.5" customHeight="1">
      <c r="A163" s="53" t="s">
        <v>227</v>
      </c>
      <c r="B163" s="54" t="s">
        <v>190</v>
      </c>
      <c r="C163" s="162">
        <v>1550000</v>
      </c>
      <c r="D163" s="161">
        <v>0</v>
      </c>
      <c r="E163" s="161">
        <v>0</v>
      </c>
      <c r="F163" s="161">
        <v>0</v>
      </c>
      <c r="G163" s="161">
        <v>1469529</v>
      </c>
      <c r="H163" s="178">
        <f t="shared" si="15"/>
        <v>1469529</v>
      </c>
      <c r="I163" s="179">
        <f t="shared" si="16"/>
        <v>0.9480832258064517</v>
      </c>
      <c r="J163" s="214" t="s">
        <v>357</v>
      </c>
    </row>
    <row r="164" spans="1:10" s="147" customFormat="1" ht="72.75" customHeight="1">
      <c r="A164" s="53" t="s">
        <v>228</v>
      </c>
      <c r="B164" s="54" t="s">
        <v>191</v>
      </c>
      <c r="C164" s="162">
        <v>262000</v>
      </c>
      <c r="D164" s="161">
        <v>0</v>
      </c>
      <c r="E164" s="161">
        <v>0</v>
      </c>
      <c r="F164" s="161">
        <v>0</v>
      </c>
      <c r="G164" s="161">
        <v>262000</v>
      </c>
      <c r="H164" s="178">
        <f t="shared" si="15"/>
        <v>262000</v>
      </c>
      <c r="I164" s="179">
        <f t="shared" si="16"/>
        <v>1</v>
      </c>
      <c r="J164" s="214"/>
    </row>
    <row r="165" spans="1:10" s="147" customFormat="1" ht="50.25" customHeight="1">
      <c r="A165" s="53" t="s">
        <v>229</v>
      </c>
      <c r="B165" s="54" t="s">
        <v>192</v>
      </c>
      <c r="C165" s="162">
        <v>368000</v>
      </c>
      <c r="D165" s="161">
        <v>0</v>
      </c>
      <c r="E165" s="171">
        <v>81600</v>
      </c>
      <c r="F165" s="161">
        <v>103200</v>
      </c>
      <c r="G165" s="161">
        <v>183200</v>
      </c>
      <c r="H165" s="178">
        <f t="shared" si="15"/>
        <v>368000</v>
      </c>
      <c r="I165" s="179">
        <f t="shared" si="16"/>
        <v>1</v>
      </c>
      <c r="J165" s="214"/>
    </row>
    <row r="166" spans="1:11" s="147" customFormat="1" ht="62.25" customHeight="1">
      <c r="A166" s="53" t="s">
        <v>230</v>
      </c>
      <c r="B166" s="164" t="s">
        <v>195</v>
      </c>
      <c r="C166" s="161">
        <v>12598000</v>
      </c>
      <c r="D166" s="165">
        <v>4225812</v>
      </c>
      <c r="E166" s="166">
        <v>1243221</v>
      </c>
      <c r="F166" s="165">
        <v>2079290</v>
      </c>
      <c r="G166" s="165">
        <v>2471152</v>
      </c>
      <c r="H166" s="178">
        <f t="shared" si="15"/>
        <v>10019475</v>
      </c>
      <c r="I166" s="179">
        <f t="shared" si="16"/>
        <v>0.7953226702651215</v>
      </c>
      <c r="J166" s="190" t="s">
        <v>358</v>
      </c>
      <c r="K166" s="146"/>
    </row>
    <row r="167" spans="1:11" s="147" customFormat="1" ht="60.75" customHeight="1">
      <c r="A167" s="53" t="s">
        <v>231</v>
      </c>
      <c r="B167" s="164" t="s">
        <v>196</v>
      </c>
      <c r="C167" s="161">
        <v>276000</v>
      </c>
      <c r="D167" s="165">
        <v>20000</v>
      </c>
      <c r="E167" s="166">
        <v>14610</v>
      </c>
      <c r="F167" s="165">
        <v>49512</v>
      </c>
      <c r="G167" s="165">
        <v>43888</v>
      </c>
      <c r="H167" s="178">
        <f t="shared" si="15"/>
        <v>128010</v>
      </c>
      <c r="I167" s="179">
        <f t="shared" si="16"/>
        <v>0.463804347826087</v>
      </c>
      <c r="J167" s="190" t="s">
        <v>338</v>
      </c>
      <c r="K167" s="146"/>
    </row>
    <row r="168" spans="1:11" s="147" customFormat="1" ht="56.25" customHeight="1">
      <c r="A168" s="53" t="s">
        <v>232</v>
      </c>
      <c r="B168" s="164" t="s">
        <v>197</v>
      </c>
      <c r="C168" s="161">
        <v>170000</v>
      </c>
      <c r="D168" s="165">
        <v>0</v>
      </c>
      <c r="E168" s="166">
        <v>4100</v>
      </c>
      <c r="F168" s="165">
        <v>7350</v>
      </c>
      <c r="G168" s="165">
        <v>133565</v>
      </c>
      <c r="H168" s="178">
        <f t="shared" si="15"/>
        <v>145015</v>
      </c>
      <c r="I168" s="179">
        <f t="shared" si="16"/>
        <v>0.8530294117647059</v>
      </c>
      <c r="J168" s="190" t="s">
        <v>338</v>
      </c>
      <c r="K168" s="146"/>
    </row>
    <row r="169" spans="1:11" s="147" customFormat="1" ht="57.75" customHeight="1">
      <c r="A169" s="53" t="s">
        <v>233</v>
      </c>
      <c r="B169" s="164" t="s">
        <v>198</v>
      </c>
      <c r="C169" s="161">
        <v>19000</v>
      </c>
      <c r="D169" s="165">
        <v>0</v>
      </c>
      <c r="E169" s="166">
        <v>0</v>
      </c>
      <c r="F169" s="165">
        <v>0</v>
      </c>
      <c r="G169" s="165">
        <v>0</v>
      </c>
      <c r="H169" s="178">
        <f t="shared" si="15"/>
        <v>0</v>
      </c>
      <c r="I169" s="179">
        <f t="shared" si="16"/>
        <v>0</v>
      </c>
      <c r="J169" s="190" t="s">
        <v>359</v>
      </c>
      <c r="K169" s="146"/>
    </row>
    <row r="170" spans="1:11" s="147" customFormat="1" ht="66" customHeight="1">
      <c r="A170" s="53" t="s">
        <v>234</v>
      </c>
      <c r="B170" s="164" t="s">
        <v>199</v>
      </c>
      <c r="C170" s="161">
        <v>713000</v>
      </c>
      <c r="D170" s="165">
        <v>210128</v>
      </c>
      <c r="E170" s="166">
        <v>105184</v>
      </c>
      <c r="F170" s="165">
        <v>157326</v>
      </c>
      <c r="G170" s="165">
        <v>218070</v>
      </c>
      <c r="H170" s="178">
        <f t="shared" si="15"/>
        <v>690708</v>
      </c>
      <c r="I170" s="179">
        <f t="shared" si="16"/>
        <v>0.96873492286115</v>
      </c>
      <c r="J170" s="190" t="s">
        <v>358</v>
      </c>
      <c r="K170" s="146"/>
    </row>
    <row r="171" spans="1:11" s="147" customFormat="1" ht="77.25" customHeight="1">
      <c r="A171" s="60" t="s">
        <v>235</v>
      </c>
      <c r="B171" s="168" t="s">
        <v>200</v>
      </c>
      <c r="C171" s="185">
        <v>60000</v>
      </c>
      <c r="D171" s="188">
        <v>0</v>
      </c>
      <c r="E171" s="189">
        <v>0</v>
      </c>
      <c r="F171" s="188">
        <v>0</v>
      </c>
      <c r="G171" s="188">
        <v>55200</v>
      </c>
      <c r="H171" s="180">
        <f t="shared" si="15"/>
        <v>55200</v>
      </c>
      <c r="I171" s="181">
        <f t="shared" si="16"/>
        <v>0.92</v>
      </c>
      <c r="J171" s="191" t="s">
        <v>360</v>
      </c>
      <c r="K171" s="146"/>
    </row>
    <row r="172" spans="1:11" s="147" customFormat="1" ht="81.75" customHeight="1">
      <c r="A172" s="65" t="s">
        <v>236</v>
      </c>
      <c r="B172" s="169" t="s">
        <v>201</v>
      </c>
      <c r="C172" s="187">
        <v>763000</v>
      </c>
      <c r="D172" s="227">
        <v>15634</v>
      </c>
      <c r="E172" s="228">
        <v>54252</v>
      </c>
      <c r="F172" s="227">
        <v>68588</v>
      </c>
      <c r="G172" s="227">
        <v>179262</v>
      </c>
      <c r="H172" s="182">
        <f t="shared" si="15"/>
        <v>317736</v>
      </c>
      <c r="I172" s="183">
        <f t="shared" si="16"/>
        <v>0.41642988204456094</v>
      </c>
      <c r="J172" s="201" t="s">
        <v>338</v>
      </c>
      <c r="K172" s="146"/>
    </row>
    <row r="173" spans="1:10" s="147" customFormat="1" ht="110.25" customHeight="1">
      <c r="A173" s="53" t="s">
        <v>237</v>
      </c>
      <c r="B173" s="164" t="s">
        <v>202</v>
      </c>
      <c r="C173" s="156">
        <v>350000</v>
      </c>
      <c r="D173" s="167">
        <v>0</v>
      </c>
      <c r="E173" s="167">
        <v>0</v>
      </c>
      <c r="F173" s="167">
        <v>0</v>
      </c>
      <c r="G173" s="161">
        <v>260000</v>
      </c>
      <c r="H173" s="178">
        <f t="shared" si="15"/>
        <v>260000</v>
      </c>
      <c r="I173" s="179">
        <f t="shared" si="16"/>
        <v>0.7428571428571429</v>
      </c>
      <c r="J173" s="229" t="s">
        <v>364</v>
      </c>
    </row>
    <row r="174" spans="1:10" s="147" customFormat="1" ht="81.75" customHeight="1">
      <c r="A174" s="53" t="s">
        <v>238</v>
      </c>
      <c r="B174" s="164" t="s">
        <v>203</v>
      </c>
      <c r="C174" s="156">
        <v>100000</v>
      </c>
      <c r="D174" s="167">
        <v>0</v>
      </c>
      <c r="E174" s="167">
        <v>0</v>
      </c>
      <c r="F174" s="167">
        <v>0</v>
      </c>
      <c r="G174" s="161">
        <v>0</v>
      </c>
      <c r="H174" s="178">
        <f t="shared" si="15"/>
        <v>0</v>
      </c>
      <c r="I174" s="179">
        <f t="shared" si="16"/>
        <v>0</v>
      </c>
      <c r="J174" s="190" t="s">
        <v>361</v>
      </c>
    </row>
    <row r="175" spans="1:10" s="147" customFormat="1" ht="87" customHeight="1">
      <c r="A175" s="53" t="s">
        <v>239</v>
      </c>
      <c r="B175" s="164" t="s">
        <v>204</v>
      </c>
      <c r="C175" s="156">
        <v>99000</v>
      </c>
      <c r="D175" s="167">
        <v>0</v>
      </c>
      <c r="E175" s="167">
        <v>0</v>
      </c>
      <c r="F175" s="167">
        <v>0</v>
      </c>
      <c r="G175" s="161">
        <v>96800</v>
      </c>
      <c r="H175" s="178">
        <f t="shared" si="15"/>
        <v>96800</v>
      </c>
      <c r="I175" s="179">
        <f t="shared" si="16"/>
        <v>0.9777777777777777</v>
      </c>
      <c r="J175" s="214" t="s">
        <v>366</v>
      </c>
    </row>
    <row r="176" spans="1:10" s="147" customFormat="1" ht="76.5" customHeight="1">
      <c r="A176" s="53" t="s">
        <v>240</v>
      </c>
      <c r="B176" s="164" t="s">
        <v>205</v>
      </c>
      <c r="C176" s="156">
        <v>230000</v>
      </c>
      <c r="D176" s="167">
        <v>0</v>
      </c>
      <c r="E176" s="167">
        <v>0</v>
      </c>
      <c r="F176" s="167">
        <v>0</v>
      </c>
      <c r="G176" s="161">
        <v>230000</v>
      </c>
      <c r="H176" s="178">
        <f t="shared" si="15"/>
        <v>230000</v>
      </c>
      <c r="I176" s="179">
        <f t="shared" si="16"/>
        <v>1</v>
      </c>
      <c r="J176" s="160" t="s">
        <v>365</v>
      </c>
    </row>
    <row r="177" spans="1:10" s="147" customFormat="1" ht="52.5" customHeight="1">
      <c r="A177" s="53" t="s">
        <v>241</v>
      </c>
      <c r="B177" s="164" t="s">
        <v>206</v>
      </c>
      <c r="C177" s="156">
        <v>1050000</v>
      </c>
      <c r="D177" s="167">
        <v>0</v>
      </c>
      <c r="E177" s="167">
        <v>0</v>
      </c>
      <c r="F177" s="161">
        <v>925330</v>
      </c>
      <c r="G177" s="161">
        <v>105748</v>
      </c>
      <c r="H177" s="178">
        <f t="shared" si="15"/>
        <v>1031078</v>
      </c>
      <c r="I177" s="179">
        <f t="shared" si="16"/>
        <v>0.9819790476190476</v>
      </c>
      <c r="J177" s="214"/>
    </row>
    <row r="178" spans="1:10" s="147" customFormat="1" ht="138.75" customHeight="1">
      <c r="A178" s="53" t="s">
        <v>242</v>
      </c>
      <c r="B178" s="164" t="s">
        <v>207</v>
      </c>
      <c r="C178" s="156">
        <v>2200000</v>
      </c>
      <c r="D178" s="167">
        <v>0</v>
      </c>
      <c r="E178" s="167">
        <v>0</v>
      </c>
      <c r="F178" s="161">
        <v>938370</v>
      </c>
      <c r="G178" s="161">
        <v>1174508</v>
      </c>
      <c r="H178" s="178">
        <f t="shared" si="15"/>
        <v>2112878</v>
      </c>
      <c r="I178" s="179">
        <f t="shared" si="16"/>
        <v>0.9603990909090909</v>
      </c>
      <c r="J178" s="214" t="s">
        <v>362</v>
      </c>
    </row>
    <row r="179" spans="1:10" s="147" customFormat="1" ht="65.25" customHeight="1">
      <c r="A179" s="53" t="s">
        <v>243</v>
      </c>
      <c r="B179" s="164" t="s">
        <v>208</v>
      </c>
      <c r="C179" s="156">
        <v>1000000</v>
      </c>
      <c r="D179" s="167">
        <v>0</v>
      </c>
      <c r="E179" s="161">
        <v>1000000</v>
      </c>
      <c r="F179" s="167">
        <v>0</v>
      </c>
      <c r="G179" s="161">
        <v>0</v>
      </c>
      <c r="H179" s="178">
        <f t="shared" si="15"/>
        <v>1000000</v>
      </c>
      <c r="I179" s="179">
        <f t="shared" si="16"/>
        <v>1</v>
      </c>
      <c r="J179" s="160"/>
    </row>
    <row r="180" spans="1:10" s="147" customFormat="1" ht="139.5" customHeight="1">
      <c r="A180" s="53" t="s">
        <v>244</v>
      </c>
      <c r="B180" s="164" t="s">
        <v>209</v>
      </c>
      <c r="C180" s="156">
        <v>250000</v>
      </c>
      <c r="D180" s="167">
        <v>0</v>
      </c>
      <c r="E180" s="171">
        <v>0</v>
      </c>
      <c r="F180" s="167">
        <v>0</v>
      </c>
      <c r="G180" s="161">
        <v>250000</v>
      </c>
      <c r="H180" s="178">
        <f t="shared" si="15"/>
        <v>250000</v>
      </c>
      <c r="I180" s="179">
        <f t="shared" si="16"/>
        <v>1</v>
      </c>
      <c r="J180" s="214" t="s">
        <v>363</v>
      </c>
    </row>
    <row r="181" spans="1:11" s="147" customFormat="1" ht="81.75" customHeight="1">
      <c r="A181" s="53" t="s">
        <v>245</v>
      </c>
      <c r="B181" s="157" t="s">
        <v>181</v>
      </c>
      <c r="C181" s="178">
        <v>1440000</v>
      </c>
      <c r="D181" s="178">
        <v>0</v>
      </c>
      <c r="E181" s="178">
        <v>1335594</v>
      </c>
      <c r="F181" s="178">
        <v>0</v>
      </c>
      <c r="G181" s="178">
        <v>0</v>
      </c>
      <c r="H181" s="178">
        <f t="shared" si="15"/>
        <v>1335594</v>
      </c>
      <c r="I181" s="179">
        <f t="shared" si="16"/>
        <v>0.9274958333333333</v>
      </c>
      <c r="J181" s="210"/>
      <c r="K181" s="146"/>
    </row>
    <row r="182" spans="1:11" s="147" customFormat="1" ht="75" customHeight="1">
      <c r="A182" s="53" t="s">
        <v>246</v>
      </c>
      <c r="B182" s="157" t="s">
        <v>182</v>
      </c>
      <c r="C182" s="178">
        <v>739775</v>
      </c>
      <c r="D182" s="178">
        <v>0</v>
      </c>
      <c r="E182" s="178">
        <v>0</v>
      </c>
      <c r="F182" s="178">
        <v>734468</v>
      </c>
      <c r="G182" s="178">
        <v>0</v>
      </c>
      <c r="H182" s="178">
        <f t="shared" si="15"/>
        <v>734468</v>
      </c>
      <c r="I182" s="179">
        <f t="shared" si="16"/>
        <v>0.9928261971545402</v>
      </c>
      <c r="J182" s="210"/>
      <c r="K182" s="146"/>
    </row>
    <row r="183" spans="1:10" ht="42.75" customHeight="1">
      <c r="A183" s="251" t="s">
        <v>6</v>
      </c>
      <c r="B183" s="271"/>
      <c r="C183" s="45">
        <f aca="true" t="shared" si="17" ref="C183:H183">SUM(C119:C182)</f>
        <v>307038775</v>
      </c>
      <c r="D183" s="45">
        <f t="shared" si="17"/>
        <v>33125866</v>
      </c>
      <c r="E183" s="45">
        <f t="shared" si="17"/>
        <v>48459982</v>
      </c>
      <c r="F183" s="45">
        <f t="shared" si="17"/>
        <v>54835880</v>
      </c>
      <c r="G183" s="45">
        <f t="shared" si="17"/>
        <v>144171961</v>
      </c>
      <c r="H183" s="45">
        <f t="shared" si="17"/>
        <v>280593689</v>
      </c>
      <c r="I183" s="41">
        <f>H183/C183</f>
        <v>0.9138705331272898</v>
      </c>
      <c r="J183" s="46"/>
    </row>
    <row r="184" spans="1:10" ht="35.25" customHeight="1">
      <c r="A184" s="269" t="s">
        <v>32</v>
      </c>
      <c r="B184" s="270"/>
      <c r="C184" s="38">
        <f aca="true" t="shared" si="18" ref="C184:H184">C24+C38+C63+C89+C117+C183</f>
        <v>1717025639</v>
      </c>
      <c r="D184" s="38">
        <f t="shared" si="18"/>
        <v>457270722</v>
      </c>
      <c r="E184" s="38">
        <f t="shared" si="18"/>
        <v>233177105</v>
      </c>
      <c r="F184" s="38">
        <f t="shared" si="18"/>
        <v>302750101</v>
      </c>
      <c r="G184" s="38">
        <f t="shared" si="18"/>
        <v>518760764</v>
      </c>
      <c r="H184" s="39">
        <f t="shared" si="18"/>
        <v>1511958692</v>
      </c>
      <c r="I184" s="40">
        <f>H184/C184</f>
        <v>0.8805685003519041</v>
      </c>
      <c r="J184" s="52"/>
    </row>
    <row r="185" spans="1:10" ht="18.75" customHeight="1">
      <c r="A185" s="11"/>
      <c r="B185" s="11"/>
      <c r="C185" s="12"/>
      <c r="D185" s="13"/>
      <c r="E185" s="13"/>
      <c r="F185" s="13"/>
      <c r="G185" s="13"/>
      <c r="H185" s="14" t="s">
        <v>78</v>
      </c>
      <c r="I185" s="15"/>
      <c r="J185" s="16"/>
    </row>
    <row r="186" spans="1:10" ht="28.5" customHeight="1">
      <c r="A186" s="279" t="s">
        <v>21</v>
      </c>
      <c r="B186" s="279"/>
      <c r="C186" s="279"/>
      <c r="D186" s="279"/>
      <c r="E186" s="279"/>
      <c r="F186" s="279"/>
      <c r="G186" s="279"/>
      <c r="H186" s="279"/>
      <c r="I186" s="279"/>
      <c r="J186" s="279"/>
    </row>
    <row r="187" spans="1:8" ht="39" customHeight="1">
      <c r="A187" s="2" t="s">
        <v>33</v>
      </c>
      <c r="B187" s="17"/>
      <c r="H187" s="17"/>
    </row>
    <row r="188" spans="1:10" ht="36" customHeight="1">
      <c r="A188" s="263" t="s">
        <v>370</v>
      </c>
      <c r="B188" s="264"/>
      <c r="C188" s="264"/>
      <c r="D188" s="264"/>
      <c r="E188" s="264"/>
      <c r="F188" s="264"/>
      <c r="G188" s="264"/>
      <c r="H188" s="264"/>
      <c r="I188" s="264"/>
      <c r="J188" s="264"/>
    </row>
    <row r="189" spans="1:10" ht="54.75" customHeight="1">
      <c r="A189" s="277" t="s">
        <v>368</v>
      </c>
      <c r="B189" s="278"/>
      <c r="C189" s="278"/>
      <c r="D189" s="278"/>
      <c r="E189" s="278"/>
      <c r="F189" s="278"/>
      <c r="G189" s="278"/>
      <c r="H189" s="278"/>
      <c r="I189" s="278"/>
      <c r="J189" s="278"/>
    </row>
    <row r="190" spans="1:10" ht="29.25" customHeight="1">
      <c r="A190" s="18" t="s">
        <v>24</v>
      </c>
      <c r="B190" s="3"/>
      <c r="C190" s="3"/>
      <c r="D190" s="3"/>
      <c r="E190" s="3"/>
      <c r="F190" s="3"/>
      <c r="G190" s="3"/>
      <c r="H190" s="3"/>
      <c r="I190" s="3"/>
      <c r="J190" s="3"/>
    </row>
    <row r="191" spans="1:10" ht="27" customHeight="1">
      <c r="A191" s="276" t="s">
        <v>270</v>
      </c>
      <c r="B191" s="275"/>
      <c r="C191" s="275"/>
      <c r="D191" s="275"/>
      <c r="E191" s="275"/>
      <c r="F191" s="275"/>
      <c r="G191" s="275"/>
      <c r="H191" s="275"/>
      <c r="I191" s="275"/>
      <c r="J191" s="275"/>
    </row>
    <row r="192" spans="1:10" ht="36" customHeight="1">
      <c r="A192" s="275" t="s">
        <v>271</v>
      </c>
      <c r="B192" s="275"/>
      <c r="C192" s="275"/>
      <c r="D192" s="275"/>
      <c r="E192" s="275"/>
      <c r="F192" s="275"/>
      <c r="G192" s="275"/>
      <c r="H192" s="275"/>
      <c r="I192" s="275"/>
      <c r="J192" s="275"/>
    </row>
    <row r="193" spans="1:8" ht="39" customHeight="1">
      <c r="A193" s="1" t="s">
        <v>22</v>
      </c>
      <c r="H193" s="1" t="s">
        <v>7</v>
      </c>
    </row>
    <row r="194" spans="1:8" ht="29.25" customHeight="1">
      <c r="A194" s="1" t="s">
        <v>79</v>
      </c>
      <c r="H194" s="1" t="s">
        <v>8</v>
      </c>
    </row>
    <row r="195" ht="23.25" customHeight="1">
      <c r="A195" s="1" t="s">
        <v>369</v>
      </c>
    </row>
    <row r="196" ht="23.25" customHeight="1"/>
    <row r="197" spans="1:8" ht="34.5" customHeight="1">
      <c r="A197" s="1" t="s">
        <v>9</v>
      </c>
      <c r="H197" s="1" t="s">
        <v>10</v>
      </c>
    </row>
    <row r="198" spans="1:8" ht="27.75" customHeight="1">
      <c r="A198" s="1" t="s">
        <v>8</v>
      </c>
      <c r="H198" s="1" t="s">
        <v>34</v>
      </c>
    </row>
    <row r="199" spans="1:10" ht="43.5" customHeight="1">
      <c r="A199" s="274" t="s">
        <v>23</v>
      </c>
      <c r="B199" s="274"/>
      <c r="C199" s="274"/>
      <c r="D199" s="274"/>
      <c r="E199" s="274"/>
      <c r="F199" s="274"/>
      <c r="G199" s="274"/>
      <c r="H199" s="274"/>
      <c r="I199" s="274"/>
      <c r="J199" s="274"/>
    </row>
  </sheetData>
  <sheetProtection/>
  <mergeCells count="30">
    <mergeCell ref="A64:B64"/>
    <mergeCell ref="A38:B38"/>
    <mergeCell ref="A63:B63"/>
    <mergeCell ref="H13:J13"/>
    <mergeCell ref="A199:J199"/>
    <mergeCell ref="A192:J192"/>
    <mergeCell ref="A191:J191"/>
    <mergeCell ref="A188:J188"/>
    <mergeCell ref="A189:J189"/>
    <mergeCell ref="A186:J186"/>
    <mergeCell ref="A3:J3"/>
    <mergeCell ref="A4:J4"/>
    <mergeCell ref="A11:J11"/>
    <mergeCell ref="A7:J7"/>
    <mergeCell ref="A184:B184"/>
    <mergeCell ref="A183:B183"/>
    <mergeCell ref="A118:B118"/>
    <mergeCell ref="A89:B89"/>
    <mergeCell ref="A90:B90"/>
    <mergeCell ref="A117:B117"/>
    <mergeCell ref="A24:B24"/>
    <mergeCell ref="A25:B25"/>
    <mergeCell ref="A39:B39"/>
    <mergeCell ref="A2:J2"/>
    <mergeCell ref="A1:J1"/>
    <mergeCell ref="A14:B14"/>
    <mergeCell ref="A9:J9"/>
    <mergeCell ref="A8:J8"/>
    <mergeCell ref="A12:J12"/>
    <mergeCell ref="A15:B15"/>
  </mergeCells>
  <printOptions horizontalCentered="1"/>
  <pageMargins left="0.1968503937007874" right="0.15748031496062992" top="0.5118110236220472" bottom="0.41" header="0.31496062992125984" footer="0.15748031496062992"/>
  <pageSetup fitToHeight="0" horizontalDpi="600" verticalDpi="600" orientation="portrait" paperSize="9" scale="75"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e222573527_郭蓉蓉</dc:creator>
  <cp:keywords/>
  <dc:description/>
  <cp:lastModifiedBy>蒲秀珠</cp:lastModifiedBy>
  <cp:lastPrinted>2017-01-20T10:08:51Z</cp:lastPrinted>
  <dcterms:created xsi:type="dcterms:W3CDTF">2013-05-16T05:47:59Z</dcterms:created>
  <dcterms:modified xsi:type="dcterms:W3CDTF">2017-01-24T07:21:03Z</dcterms:modified>
  <cp:category/>
  <cp:version/>
  <cp:contentType/>
  <cp:contentStatus/>
</cp:coreProperties>
</file>