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tabRatio="927" activeTab="0"/>
  </bookViews>
  <sheets>
    <sheet name="6-1金融機構" sheetId="1" r:id="rId1"/>
    <sheet name="6-2歲入預算" sheetId="2" r:id="rId2"/>
    <sheet name="6-2歲入決算" sheetId="3" r:id="rId3"/>
    <sheet name="6-3歲出預算 " sheetId="4" r:id="rId4"/>
    <sheet name="6-3歲出預算(續1) " sheetId="5" r:id="rId5"/>
    <sheet name="6-3歲出決算(續2)" sheetId="6" r:id="rId6"/>
    <sheet name="6-3歲出決算(續完)" sheetId="7" r:id="rId7"/>
    <sheet name="6-4歲出預決算－按機關別" sheetId="8" r:id="rId8"/>
    <sheet name="6-4歲出預決算-按機關別(續)" sheetId="9" r:id="rId9"/>
    <sheet name="6-5公庫收入" sheetId="10" r:id="rId10"/>
    <sheet name="6-5公庫支出(續)" sheetId="11" r:id="rId11"/>
    <sheet name="6-6歷年總預算額" sheetId="12" r:id="rId12"/>
  </sheets>
  <definedNames>
    <definedName name="_xlnm.Print_Area" localSheetId="7">'6-4歲出預決算－按機關別'!$A$1:$G$23</definedName>
    <definedName name="_xlnm.Print_Area" localSheetId="10">'6-5公庫支出(續)'!$A$1:$O$34</definedName>
    <definedName name="_xlnm.Print_Area" localSheetId="11">'6-6歷年總預算額'!$A$1:$F$21</definedName>
  </definedNames>
  <calcPr calcMode="manual" fullCalcOnLoad="1"/>
</workbook>
</file>

<file path=xl/sharedStrings.xml><?xml version="1.0" encoding="utf-8"?>
<sst xmlns="http://schemas.openxmlformats.org/spreadsheetml/2006/main" count="970" uniqueCount="539">
  <si>
    <t>－</t>
  </si>
  <si>
    <r>
      <t>民國</t>
    </r>
    <r>
      <rPr>
        <sz val="9"/>
        <rFont val="Times New Roman"/>
        <family val="1"/>
      </rPr>
      <t xml:space="preserve"> </t>
    </r>
    <r>
      <rPr>
        <sz val="9"/>
        <rFont val="華康粗圓體"/>
        <family val="3"/>
      </rPr>
      <t>94 年度</t>
    </r>
  </si>
  <si>
    <r>
      <t>民國</t>
    </r>
    <r>
      <rPr>
        <sz val="9"/>
        <rFont val="Times New Roman"/>
        <family val="1"/>
      </rPr>
      <t xml:space="preserve"> </t>
    </r>
    <r>
      <rPr>
        <sz val="9"/>
        <rFont val="華康粗圓體"/>
        <family val="3"/>
      </rPr>
      <t>95 年度</t>
    </r>
  </si>
  <si>
    <r>
      <t>民國</t>
    </r>
    <r>
      <rPr>
        <sz val="9"/>
        <rFont val="Times New Roman"/>
        <family val="1"/>
      </rPr>
      <t xml:space="preserve"> </t>
    </r>
    <r>
      <rPr>
        <sz val="9"/>
        <rFont val="華康粗圓體"/>
        <family val="3"/>
      </rPr>
      <t>96 年度</t>
    </r>
  </si>
  <si>
    <t>Unit : Number</t>
  </si>
  <si>
    <t>Domestic Banks</t>
  </si>
  <si>
    <t>Notes: 1. Every head office and branch counts as one. All other branches do not count.</t>
  </si>
  <si>
    <t xml:space="preserve">                representatives' offices do not count.</t>
  </si>
  <si>
    <t xml:space="preserve">                respective financial institutions.</t>
  </si>
  <si>
    <t>金融財政</t>
  </si>
  <si>
    <t>Banking and finance</t>
  </si>
  <si>
    <r>
      <t>Source</t>
    </r>
    <r>
      <rPr>
        <sz val="9"/>
        <rFont val="華康中黑體"/>
        <family val="3"/>
      </rPr>
      <t>：</t>
    </r>
    <r>
      <rPr>
        <sz val="9"/>
        <rFont val="Arial Narrow"/>
        <family val="2"/>
      </rPr>
      <t>from Taoyuan County Statistics Summary</t>
    </r>
  </si>
  <si>
    <t>年度別</t>
  </si>
  <si>
    <t>Fiscal Year</t>
  </si>
  <si>
    <t>Receipts from Taxes</t>
  </si>
  <si>
    <t>Receipts from Charges on Benefits of Public Construction</t>
  </si>
  <si>
    <t>Receipts from Fines and Indemnity</t>
  </si>
  <si>
    <t>Receipts from Fees</t>
  </si>
  <si>
    <t>金融財政</t>
  </si>
  <si>
    <t>Receipts from Property</t>
  </si>
  <si>
    <t>Profits of Public Business &amp; Enterprises</t>
  </si>
  <si>
    <t>Subsidies</t>
  </si>
  <si>
    <t>Receipts from Donations and Gifts</t>
  </si>
  <si>
    <t>Trust management income</t>
  </si>
  <si>
    <t xml:space="preserve">    Banking and finance</t>
  </si>
  <si>
    <t>Budget</t>
  </si>
  <si>
    <t>Grand Total</t>
  </si>
  <si>
    <t>　決　　算　</t>
  </si>
  <si>
    <t>Note:All items do not add up to grand total because of rounding error.</t>
  </si>
  <si>
    <r>
      <t>民國</t>
    </r>
    <r>
      <rPr>
        <sz val="9"/>
        <rFont val="Times New Roman"/>
        <family val="1"/>
      </rPr>
      <t xml:space="preserve"> </t>
    </r>
    <r>
      <rPr>
        <sz val="9"/>
        <rFont val="華康粗圓體"/>
        <family val="3"/>
      </rPr>
      <t>97 年度</t>
    </r>
  </si>
  <si>
    <t>福利服務
支　　出</t>
  </si>
  <si>
    <t>Expenditure for Beneficial Service</t>
  </si>
  <si>
    <t>國民就業
支　　出</t>
  </si>
  <si>
    <t>Expenditure for Employment Service</t>
  </si>
  <si>
    <t>醫療保健
支　　出</t>
  </si>
  <si>
    <t>Expenditure for Public Health</t>
  </si>
  <si>
    <t>社區發展
支　　出</t>
  </si>
  <si>
    <t>Community Development</t>
  </si>
  <si>
    <t>環境保護
支　　出</t>
  </si>
  <si>
    <t>退休撫卹
給付支出</t>
  </si>
  <si>
    <t>Expenditure
for Environmental Protection</t>
  </si>
  <si>
    <t>Expenditure on Retirement and Pension</t>
  </si>
  <si>
    <t>債務付息
支　　出</t>
  </si>
  <si>
    <t xml:space="preserve">Expenditure for Interest Payment </t>
  </si>
  <si>
    <t>協助支出</t>
  </si>
  <si>
    <t>專案補助
支　　出</t>
  </si>
  <si>
    <t>平衡預算
補助支出</t>
  </si>
  <si>
    <t>Expend-iture for Assistance</t>
  </si>
  <si>
    <t>Expenditure for Transfers of Special Characters</t>
  </si>
  <si>
    <t>Expenditure for Transfers of General characters</t>
  </si>
  <si>
    <t>單位：新臺幣千元</t>
  </si>
  <si>
    <t>第　二
預備金</t>
  </si>
  <si>
    <t>其他支出</t>
  </si>
  <si>
    <t>Second Reserve Fund</t>
  </si>
  <si>
    <t>Other Expenditure</t>
  </si>
  <si>
    <t>Budget</t>
  </si>
  <si>
    <t>Settled</t>
  </si>
  <si>
    <r>
      <t>表</t>
    </r>
    <r>
      <rPr>
        <sz val="12"/>
        <rFont val="Arial"/>
        <family val="2"/>
      </rPr>
      <t>6-3</t>
    </r>
    <r>
      <rPr>
        <sz val="12"/>
        <rFont val="華康粗圓體"/>
        <family val="3"/>
      </rPr>
      <t>、歲出預決算－按政事別分</t>
    </r>
    <r>
      <rPr>
        <sz val="12"/>
        <rFont val="Arial"/>
        <family val="2"/>
      </rPr>
      <t>(</t>
    </r>
    <r>
      <rPr>
        <sz val="12"/>
        <rFont val="華康粗圓體"/>
        <family val="3"/>
      </rPr>
      <t>續完</t>
    </r>
    <r>
      <rPr>
        <sz val="12"/>
        <rFont val="Arial"/>
        <family val="2"/>
      </rPr>
      <t>)</t>
    </r>
  </si>
  <si>
    <r>
      <t>6-3</t>
    </r>
    <r>
      <rPr>
        <sz val="12"/>
        <rFont val="細明體"/>
        <family val="3"/>
      </rPr>
      <t>、</t>
    </r>
    <r>
      <rPr>
        <sz val="12"/>
        <rFont val="Arial"/>
        <family val="2"/>
      </rPr>
      <t>Budget and Settled Account of Expenditures by Administrative Affairs(Cont. End)</t>
    </r>
  </si>
  <si>
    <t xml:space="preserve">    Banking and finance</t>
  </si>
  <si>
    <t>Note:All items do not add up to grand total because of rounding error.</t>
  </si>
  <si>
    <t>Revent</t>
  </si>
  <si>
    <t>Current Year Revent</t>
  </si>
  <si>
    <t>Fiscal Year &amp; Month</t>
  </si>
  <si>
    <t>Grand Total</t>
  </si>
  <si>
    <t>Receipts from Taxes</t>
  </si>
  <si>
    <t>Receipts from Charges on Benefits of Public Construction</t>
  </si>
  <si>
    <t>Receipts Fines and Indemnity</t>
  </si>
  <si>
    <t>Receipts from Fees</t>
  </si>
  <si>
    <t>Receipts from Trust Manage-ment</t>
  </si>
  <si>
    <t>Profits of Public Business &amp; Enterprises</t>
  </si>
  <si>
    <t>Assistance and Donation</t>
  </si>
  <si>
    <t>Receipts from Donations and Gifts</t>
  </si>
  <si>
    <t>Purchases on Credit</t>
  </si>
  <si>
    <t>Others</t>
  </si>
  <si>
    <t>Previous Year Revenues</t>
  </si>
  <si>
    <t>Extra-budget Revenues</t>
  </si>
  <si>
    <t>Current Year Expenditures</t>
  </si>
  <si>
    <t>Expenditures</t>
  </si>
  <si>
    <t>Original Budgets</t>
  </si>
  <si>
    <t>Reapportionments</t>
  </si>
  <si>
    <t>Budgets after Reapportionments</t>
  </si>
  <si>
    <t>Unit:NT$1,000</t>
  </si>
  <si>
    <t>Unit:NT$1,000</t>
  </si>
  <si>
    <r>
      <t>Source</t>
    </r>
    <r>
      <rPr>
        <sz val="9"/>
        <rFont val="標楷體"/>
        <family val="4"/>
      </rPr>
      <t>：</t>
    </r>
    <r>
      <rPr>
        <sz val="9"/>
        <rFont val="Arial Narrow"/>
        <family val="2"/>
      </rPr>
      <t>This office'sgeneral final accounts</t>
    </r>
  </si>
  <si>
    <t>Other Receipts</t>
  </si>
  <si>
    <r>
      <t>民國</t>
    </r>
    <r>
      <rPr>
        <sz val="9"/>
        <rFont val="Times New Roman"/>
        <family val="1"/>
      </rPr>
      <t xml:space="preserve"> </t>
    </r>
    <r>
      <rPr>
        <sz val="9"/>
        <rFont val="華康粗圓體"/>
        <family val="3"/>
      </rPr>
      <t>98 年度</t>
    </r>
  </si>
  <si>
    <r>
      <t>民國</t>
    </r>
    <r>
      <rPr>
        <sz val="9"/>
        <rFont val="Times New Roman"/>
        <family val="1"/>
      </rPr>
      <t xml:space="preserve"> 99</t>
    </r>
    <r>
      <rPr>
        <sz val="9"/>
        <rFont val="華康粗圓體"/>
        <family val="3"/>
      </rPr>
      <t xml:space="preserve"> 年度</t>
    </r>
  </si>
  <si>
    <r>
      <t>Source</t>
    </r>
    <r>
      <rPr>
        <sz val="9"/>
        <rFont val="細明體"/>
        <family val="3"/>
      </rPr>
      <t>：</t>
    </r>
    <r>
      <rPr>
        <sz val="9"/>
        <rFont val="Arial Narrow"/>
        <family val="2"/>
      </rPr>
      <t xml:space="preserve">The report of Finance Section </t>
    </r>
  </si>
  <si>
    <t>Total</t>
  </si>
  <si>
    <t>Previous Year Expenditure</t>
  </si>
  <si>
    <t>Extrabudget Expenditure</t>
  </si>
  <si>
    <t>Grand Total</t>
  </si>
  <si>
    <t>Total</t>
  </si>
  <si>
    <t>General Administration</t>
  </si>
  <si>
    <t>Education Science &amp; Culture</t>
  </si>
  <si>
    <t>Economic Development</t>
  </si>
  <si>
    <t xml:space="preserve"> Social Welfare</t>
  </si>
  <si>
    <t>Community Development &amp; Environmental Protection</t>
  </si>
  <si>
    <t>Expenditure for Retirement and Pension</t>
  </si>
  <si>
    <t>Obligation</t>
  </si>
  <si>
    <t>Assis-tance</t>
  </si>
  <si>
    <t>Government-Run Enterprises Fund Expenditure</t>
  </si>
  <si>
    <t>Others</t>
  </si>
  <si>
    <r>
      <t>94</t>
    </r>
    <r>
      <rPr>
        <sz val="8"/>
        <rFont val="華康粗圓體"/>
        <family val="3"/>
      </rPr>
      <t>年度</t>
    </r>
    <r>
      <rPr>
        <sz val="8"/>
        <rFont val="Arial Narrow"/>
        <family val="2"/>
      </rPr>
      <t xml:space="preserve"> 2005</t>
    </r>
  </si>
  <si>
    <r>
      <t>95</t>
    </r>
    <r>
      <rPr>
        <sz val="8"/>
        <rFont val="華康粗圓體"/>
        <family val="3"/>
      </rPr>
      <t>年度</t>
    </r>
    <r>
      <rPr>
        <sz val="8"/>
        <rFont val="Arial Narrow"/>
        <family val="2"/>
      </rPr>
      <t xml:space="preserve"> 2006</t>
    </r>
  </si>
  <si>
    <r>
      <t>96</t>
    </r>
    <r>
      <rPr>
        <sz val="8"/>
        <rFont val="華康粗圓體"/>
        <family val="3"/>
      </rPr>
      <t>年度</t>
    </r>
    <r>
      <rPr>
        <sz val="8"/>
        <rFont val="Arial Narrow"/>
        <family val="2"/>
      </rPr>
      <t xml:space="preserve"> 2007</t>
    </r>
  </si>
  <si>
    <r>
      <t>97</t>
    </r>
    <r>
      <rPr>
        <sz val="8"/>
        <rFont val="華康粗圓體"/>
        <family val="3"/>
      </rPr>
      <t>年度</t>
    </r>
    <r>
      <rPr>
        <sz val="8"/>
        <rFont val="Arial Narrow"/>
        <family val="2"/>
      </rPr>
      <t xml:space="preserve"> 2008</t>
    </r>
  </si>
  <si>
    <r>
      <t>98</t>
    </r>
    <r>
      <rPr>
        <sz val="8"/>
        <rFont val="華康粗圓體"/>
        <family val="3"/>
      </rPr>
      <t>年度</t>
    </r>
    <r>
      <rPr>
        <sz val="8"/>
        <rFont val="Arial Narrow"/>
        <family val="2"/>
      </rPr>
      <t xml:space="preserve"> 2009</t>
    </r>
  </si>
  <si>
    <r>
      <t>99</t>
    </r>
    <r>
      <rPr>
        <sz val="8"/>
        <rFont val="華康粗圓體"/>
        <family val="3"/>
      </rPr>
      <t>年度</t>
    </r>
    <r>
      <rPr>
        <sz val="8"/>
        <rFont val="Arial Narrow"/>
        <family val="2"/>
      </rPr>
      <t xml:space="preserve"> 2010</t>
    </r>
  </si>
  <si>
    <r>
      <t>100</t>
    </r>
    <r>
      <rPr>
        <sz val="8"/>
        <rFont val="華康粗圓體"/>
        <family val="3"/>
      </rPr>
      <t>年度</t>
    </r>
    <r>
      <rPr>
        <sz val="8"/>
        <rFont val="Arial Narrow"/>
        <family val="2"/>
      </rPr>
      <t xml:space="preserve"> 2011</t>
    </r>
  </si>
  <si>
    <r>
      <t>5</t>
    </r>
    <r>
      <rPr>
        <sz val="8"/>
        <rFont val="華康粗圓體"/>
        <family val="3"/>
      </rPr>
      <t>月</t>
    </r>
    <r>
      <rPr>
        <sz val="8"/>
        <rFont val="Arial Narrow"/>
        <family val="2"/>
      </rPr>
      <t xml:space="preserve"> May</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</si>
  <si>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</si>
  <si>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</si>
  <si>
    <r>
      <t>10</t>
    </r>
    <r>
      <rPr>
        <sz val="8"/>
        <rFont val="華康粗圓體"/>
        <family val="3"/>
      </rPr>
      <t>月</t>
    </r>
    <r>
      <rPr>
        <sz val="8"/>
        <rFont val="Arial Narrow"/>
        <family val="2"/>
      </rPr>
      <t xml:space="preserve"> Oct.</t>
    </r>
  </si>
  <si>
    <r>
      <t>9</t>
    </r>
    <r>
      <rPr>
        <sz val="8"/>
        <rFont val="華康粗圓體"/>
        <family val="3"/>
      </rPr>
      <t>月</t>
    </r>
    <r>
      <rPr>
        <sz val="8"/>
        <rFont val="Arial Narrow"/>
        <family val="2"/>
      </rPr>
      <t xml:space="preserve"> Sep.</t>
    </r>
  </si>
  <si>
    <r>
      <t>8</t>
    </r>
    <r>
      <rPr>
        <sz val="8"/>
        <rFont val="華康粗圓體"/>
        <family val="3"/>
      </rPr>
      <t>月</t>
    </r>
    <r>
      <rPr>
        <sz val="8"/>
        <rFont val="Arial Narrow"/>
        <family val="2"/>
      </rPr>
      <t xml:space="preserve"> Aug.</t>
    </r>
  </si>
  <si>
    <r>
      <t>7</t>
    </r>
    <r>
      <rPr>
        <sz val="8"/>
        <rFont val="華康粗圓體"/>
        <family val="3"/>
      </rPr>
      <t>月</t>
    </r>
    <r>
      <rPr>
        <sz val="8"/>
        <rFont val="Arial Narrow"/>
        <family val="2"/>
      </rPr>
      <t xml:space="preserve"> Jul.</t>
    </r>
  </si>
  <si>
    <r>
      <t>6</t>
    </r>
    <r>
      <rPr>
        <sz val="8"/>
        <rFont val="華康粗圓體"/>
        <family val="3"/>
      </rPr>
      <t>月</t>
    </r>
    <r>
      <rPr>
        <sz val="8"/>
        <rFont val="Arial Narrow"/>
        <family val="2"/>
      </rPr>
      <t xml:space="preserve"> Jun.</t>
    </r>
  </si>
  <si>
    <r>
      <t>4</t>
    </r>
    <r>
      <rPr>
        <sz val="8"/>
        <rFont val="華康粗圓體"/>
        <family val="3"/>
      </rPr>
      <t>月</t>
    </r>
    <r>
      <rPr>
        <sz val="8"/>
        <rFont val="Arial Narrow"/>
        <family val="2"/>
      </rPr>
      <t xml:space="preserve"> Apr.</t>
    </r>
  </si>
  <si>
    <r>
      <t>3</t>
    </r>
    <r>
      <rPr>
        <sz val="8"/>
        <rFont val="華康粗圓體"/>
        <family val="3"/>
      </rPr>
      <t>月</t>
    </r>
    <r>
      <rPr>
        <sz val="8"/>
        <rFont val="Arial Narrow"/>
        <family val="2"/>
      </rPr>
      <t xml:space="preserve"> Mar.</t>
    </r>
  </si>
  <si>
    <r>
      <t>1</t>
    </r>
    <r>
      <rPr>
        <sz val="8"/>
        <rFont val="華康粗圓體"/>
        <family val="3"/>
      </rPr>
      <t>月</t>
    </r>
    <r>
      <rPr>
        <sz val="8"/>
        <rFont val="Arial Narrow"/>
        <family val="2"/>
      </rPr>
      <t xml:space="preserve"> Jan.</t>
    </r>
  </si>
  <si>
    <r>
      <t>6-2</t>
    </r>
    <r>
      <rPr>
        <sz val="12"/>
        <rFont val="細明體"/>
        <family val="3"/>
      </rPr>
      <t>、</t>
    </r>
    <r>
      <rPr>
        <sz val="12"/>
        <rFont val="Arial Narrow"/>
        <family val="2"/>
      </rPr>
      <t>Budget and Settled Account of Revenues  by Respires</t>
    </r>
  </si>
  <si>
    <t>Fiscal Year</t>
  </si>
  <si>
    <t>Receipts from Taxes</t>
  </si>
  <si>
    <t>Receipts from Charges on Benefits of Public Construction</t>
  </si>
  <si>
    <t>Receipts from Fines and Indemnity</t>
  </si>
  <si>
    <t>Receipts from Fees</t>
  </si>
  <si>
    <t>Receipts from Property</t>
  </si>
  <si>
    <t>Profits of Public Business &amp; Enterprises</t>
  </si>
  <si>
    <t>Subsidies</t>
  </si>
  <si>
    <t>Receipts from Donations and Gifts</t>
  </si>
  <si>
    <r>
      <t>民國</t>
    </r>
    <r>
      <rPr>
        <sz val="9"/>
        <rFont val="Arial Narrow"/>
        <family val="2"/>
      </rPr>
      <t xml:space="preserve"> 94 </t>
    </r>
    <r>
      <rPr>
        <sz val="9"/>
        <rFont val="華康粗圓體"/>
        <family val="3"/>
      </rPr>
      <t>年度</t>
    </r>
  </si>
  <si>
    <r>
      <t>民國</t>
    </r>
    <r>
      <rPr>
        <sz val="9"/>
        <rFont val="Arial Narrow"/>
        <family val="2"/>
      </rPr>
      <t xml:space="preserve"> 95 </t>
    </r>
    <r>
      <rPr>
        <sz val="9"/>
        <rFont val="華康粗圓體"/>
        <family val="3"/>
      </rPr>
      <t>年度</t>
    </r>
  </si>
  <si>
    <r>
      <t>民國</t>
    </r>
    <r>
      <rPr>
        <sz val="9"/>
        <rFont val="Arial Narrow"/>
        <family val="2"/>
      </rPr>
      <t xml:space="preserve"> 96 </t>
    </r>
    <r>
      <rPr>
        <sz val="9"/>
        <rFont val="華康粗圓體"/>
        <family val="3"/>
      </rPr>
      <t>年度</t>
    </r>
  </si>
  <si>
    <r>
      <t>民國</t>
    </r>
    <r>
      <rPr>
        <sz val="9"/>
        <rFont val="Arial Narrow"/>
        <family val="2"/>
      </rPr>
      <t xml:space="preserve"> 97 </t>
    </r>
    <r>
      <rPr>
        <sz val="9"/>
        <rFont val="華康粗圓體"/>
        <family val="3"/>
      </rPr>
      <t>年度</t>
    </r>
  </si>
  <si>
    <r>
      <t>民國</t>
    </r>
    <r>
      <rPr>
        <sz val="9"/>
        <rFont val="Arial Narrow"/>
        <family val="2"/>
      </rPr>
      <t xml:space="preserve"> 98 </t>
    </r>
    <r>
      <rPr>
        <sz val="9"/>
        <rFont val="華康粗圓體"/>
        <family val="3"/>
      </rPr>
      <t>年度</t>
    </r>
  </si>
  <si>
    <r>
      <t>民國</t>
    </r>
    <r>
      <rPr>
        <sz val="9"/>
        <rFont val="Arial Narrow"/>
        <family val="2"/>
      </rPr>
      <t xml:space="preserve"> 99 </t>
    </r>
    <r>
      <rPr>
        <sz val="9"/>
        <rFont val="華康粗圓體"/>
        <family val="3"/>
      </rPr>
      <t>年度</t>
    </r>
  </si>
  <si>
    <r>
      <t>民國</t>
    </r>
    <r>
      <rPr>
        <sz val="9"/>
        <rFont val="Arial Narrow"/>
        <family val="2"/>
      </rPr>
      <t xml:space="preserve"> 100</t>
    </r>
    <r>
      <rPr>
        <sz val="9"/>
        <rFont val="華康粗圓體"/>
        <family val="3"/>
      </rPr>
      <t>年度</t>
    </r>
  </si>
  <si>
    <r>
      <t>民國</t>
    </r>
    <r>
      <rPr>
        <sz val="9"/>
        <rFont val="Arial Narrow"/>
        <family val="2"/>
      </rPr>
      <t xml:space="preserve"> 101</t>
    </r>
    <r>
      <rPr>
        <sz val="9"/>
        <rFont val="華康粗圓體"/>
        <family val="3"/>
      </rPr>
      <t>年度</t>
    </r>
  </si>
  <si>
    <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續二</t>
    </r>
    <r>
      <rPr>
        <sz val="12"/>
        <rFont val="Arial Narrow"/>
        <family val="2"/>
      </rPr>
      <t>)</t>
    </r>
  </si>
  <si>
    <r>
      <t>6-3</t>
    </r>
    <r>
      <rPr>
        <sz val="12"/>
        <rFont val="華康粗圓體"/>
        <family val="3"/>
      </rPr>
      <t>、</t>
    </r>
    <r>
      <rPr>
        <sz val="12"/>
        <rFont val="Arial Narrow"/>
        <family val="2"/>
      </rPr>
      <t>Budget and Settled Account of Expenditures by Administrative Affairs(Cont.2)</t>
    </r>
  </si>
  <si>
    <t>　決　　算　</t>
  </si>
  <si>
    <t>Settled</t>
  </si>
  <si>
    <t>單位：新臺幣千元</t>
  </si>
  <si>
    <t>Unit:NT$1,000</t>
  </si>
  <si>
    <t>總　　計</t>
  </si>
  <si>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</si>
  <si>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</si>
  <si>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</si>
  <si>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</si>
  <si>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</si>
  <si>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</si>
  <si>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</si>
  <si>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</si>
  <si>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</si>
  <si>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</si>
  <si>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</si>
  <si>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</si>
  <si>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</si>
  <si>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Fiscal Year</t>
  </si>
  <si>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</si>
  <si>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</si>
  <si>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</si>
  <si>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</si>
  <si>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</si>
  <si>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</si>
  <si>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</si>
  <si>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</si>
  <si>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</si>
  <si>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</si>
  <si>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</si>
  <si>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</si>
  <si>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</si>
  <si>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</si>
  <si>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資料來源：根據本所總決算書。</t>
  </si>
  <si>
    <r>
      <t>Source</t>
    </r>
    <r>
      <rPr>
        <sz val="9"/>
        <rFont val="標楷體"/>
        <family val="4"/>
      </rPr>
      <t>：</t>
    </r>
    <r>
      <rPr>
        <sz val="9"/>
        <rFont val="Arial Narrow"/>
        <family val="2"/>
      </rPr>
      <t>This office's  general final accounts</t>
    </r>
  </si>
  <si>
    <t>Note:All items do not add up to grand total because of rounding error.</t>
  </si>
  <si>
    <r>
      <t>民國</t>
    </r>
    <r>
      <rPr>
        <sz val="9"/>
        <rFont val="Times New Roman"/>
        <family val="1"/>
      </rPr>
      <t xml:space="preserve"> 100</t>
    </r>
    <r>
      <rPr>
        <sz val="9"/>
        <rFont val="華康粗圓體"/>
        <family val="3"/>
      </rPr>
      <t>年度</t>
    </r>
  </si>
  <si>
    <r>
      <t>民國</t>
    </r>
    <r>
      <rPr>
        <sz val="9"/>
        <rFont val="Times New Roman"/>
        <family val="1"/>
      </rPr>
      <t xml:space="preserve"> 101</t>
    </r>
    <r>
      <rPr>
        <sz val="9"/>
        <rFont val="華康粗圓體"/>
        <family val="3"/>
      </rPr>
      <t>年度</t>
    </r>
  </si>
  <si>
    <r>
      <t>101</t>
    </r>
    <r>
      <rPr>
        <sz val="8"/>
        <rFont val="華康粗圓體"/>
        <family val="3"/>
      </rPr>
      <t>年度</t>
    </r>
    <r>
      <rPr>
        <sz val="8"/>
        <rFont val="Arial Narrow"/>
        <family val="2"/>
      </rPr>
      <t xml:space="preserve"> 2012</t>
    </r>
  </si>
  <si>
    <t>.</t>
  </si>
  <si>
    <t>-</t>
  </si>
  <si>
    <r>
      <t>民國</t>
    </r>
    <r>
      <rPr>
        <sz val="9"/>
        <rFont val="Arial Narrow"/>
        <family val="2"/>
      </rPr>
      <t xml:space="preserve"> 102</t>
    </r>
    <r>
      <rPr>
        <sz val="9"/>
        <rFont val="華康粗圓體"/>
        <family val="3"/>
      </rPr>
      <t>年度</t>
    </r>
  </si>
  <si>
    <r>
      <t>民國</t>
    </r>
    <r>
      <rPr>
        <sz val="9"/>
        <rFont val="Times New Roman"/>
        <family val="1"/>
      </rPr>
      <t xml:space="preserve"> 102</t>
    </r>
    <r>
      <rPr>
        <sz val="9"/>
        <rFont val="華康粗圓體"/>
        <family val="3"/>
      </rPr>
      <t>年度</t>
    </r>
  </si>
  <si>
    <r>
      <t>102</t>
    </r>
    <r>
      <rPr>
        <sz val="8"/>
        <rFont val="華康粗圓體"/>
        <family val="3"/>
      </rPr>
      <t>年度</t>
    </r>
    <r>
      <rPr>
        <sz val="8"/>
        <rFont val="Arial Narrow"/>
        <family val="2"/>
      </rPr>
      <t xml:space="preserve"> 2013</t>
    </r>
  </si>
  <si>
    <r>
      <rPr>
        <sz val="9"/>
        <rFont val="華康粗圓體"/>
        <family val="3"/>
      </rPr>
      <t>－</t>
    </r>
  </si>
  <si>
    <r>
      <rPr>
        <sz val="9"/>
        <rFont val="華康中黑體"/>
        <family val="3"/>
      </rPr>
      <t>資料來源：根據本所總決算書。</t>
    </r>
  </si>
  <si>
    <r>
      <rPr>
        <sz val="9"/>
        <rFont val="華康中黑體"/>
        <family val="3"/>
      </rPr>
      <t>金融財政</t>
    </r>
  </si>
  <si>
    <r>
      <rPr>
        <sz val="8"/>
        <rFont val="華康粗圓體"/>
        <family val="3"/>
      </rPr>
      <t>總　　計</t>
    </r>
  </si>
  <si>
    <r>
      <rPr>
        <sz val="8"/>
        <rFont val="華康粗圓體"/>
        <family val="3"/>
      </rPr>
      <t>工程受益費
收　　　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</si>
  <si>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</si>
  <si>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</si>
  <si>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</si>
  <si>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</si>
  <si>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</si>
  <si>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</si>
  <si>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</si>
  <si>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</si>
  <si>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中黑體"/>
        <family val="3"/>
      </rPr>
      <t>金融財政</t>
    </r>
  </si>
  <si>
    <r>
      <t>6-2</t>
    </r>
    <r>
      <rPr>
        <sz val="12"/>
        <rFont val="細明體"/>
        <family val="3"/>
      </rPr>
      <t>、</t>
    </r>
    <r>
      <rPr>
        <sz val="12"/>
        <rFont val="Arial Narrow"/>
        <family val="2"/>
      </rPr>
      <t>Budget and Settled Account of Revenues by Respires (Cont. End)</t>
    </r>
  </si>
  <si>
    <r>
      <rPr>
        <sz val="11"/>
        <rFont val="華康粗圓體"/>
        <family val="3"/>
      </rPr>
      <t>　決　　算　</t>
    </r>
  </si>
  <si>
    <r>
      <rPr>
        <sz val="8"/>
        <rFont val="華康中黑體"/>
        <family val="3"/>
      </rPr>
      <t>單位：新臺幣千元</t>
    </r>
  </si>
  <si>
    <r>
      <rPr>
        <sz val="9"/>
        <rFont val="華康粗圓體"/>
        <family val="3"/>
      </rPr>
      <t>年度別</t>
    </r>
  </si>
  <si>
    <r>
      <rPr>
        <sz val="8"/>
        <rFont val="華康粗圓體"/>
        <family val="3"/>
      </rPr>
      <t>總　　計</t>
    </r>
  </si>
  <si>
    <r>
      <rPr>
        <sz val="8"/>
        <rFont val="華康粗圓體"/>
        <family val="3"/>
      </rPr>
      <t>工程受益費
收　　　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</si>
  <si>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</si>
  <si>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8"/>
        <rFont val="華康粗圓體"/>
        <family val="3"/>
      </rP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</si>
  <si>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rPr>
        <sz val="11"/>
        <rFont val="華康粗圓體"/>
        <family val="3"/>
      </rPr>
      <t>　預　　算　</t>
    </r>
  </si>
  <si>
    <r>
      <rPr>
        <sz val="8"/>
        <rFont val="華康粗圓體"/>
        <family val="3"/>
      </rPr>
      <t>年度別</t>
    </r>
  </si>
  <si>
    <r>
      <rPr>
        <sz val="7.5"/>
        <rFont val="華康粗圓體"/>
        <family val="3"/>
      </rPr>
      <t>追加減後預算</t>
    </r>
    <r>
      <rPr>
        <sz val="7.5"/>
        <rFont val="Arial Narrow"/>
        <family val="2"/>
      </rPr>
      <t xml:space="preserve"> Budgets after Reapportionments</t>
    </r>
  </si>
  <si>
    <r>
      <rPr>
        <sz val="7.5"/>
        <rFont val="華康粗圓體"/>
        <family val="3"/>
      </rPr>
      <t>原預算</t>
    </r>
    <r>
      <rPr>
        <sz val="7.5"/>
        <rFont val="Arial Narrow"/>
        <family val="2"/>
      </rPr>
      <t xml:space="preserve"> Original Budgets</t>
    </r>
  </si>
  <si>
    <r>
      <rPr>
        <sz val="9"/>
        <rFont val="華康中黑體"/>
        <family val="3"/>
      </rPr>
      <t>資料來源：本所總預算及追加減預算。</t>
    </r>
  </si>
  <si>
    <r>
      <t>Source</t>
    </r>
    <r>
      <rPr>
        <sz val="9"/>
        <rFont val="細明體"/>
        <family val="3"/>
      </rPr>
      <t>：</t>
    </r>
    <r>
      <rPr>
        <sz val="9"/>
        <rFont val="Arial Narrow"/>
        <family val="2"/>
      </rPr>
      <t>This office's  general budget and reapportionment</t>
    </r>
  </si>
  <si>
    <t>原預算 Original Budgets</t>
  </si>
  <si>
    <t>追加減後預算 Budgets after Reapportionments</t>
  </si>
  <si>
    <t>民國 97 年度</t>
  </si>
  <si>
    <t>民國 98 年度</t>
  </si>
  <si>
    <t>民國 99 年度</t>
  </si>
  <si>
    <t>民國 100 年度</t>
  </si>
  <si>
    <t>民國 101 年度</t>
  </si>
  <si>
    <t>.</t>
  </si>
  <si>
    <t>民國 102 年度</t>
  </si>
  <si>
    <r>
      <rPr>
        <sz val="9"/>
        <rFont val="華康粗圓體"/>
        <family val="3"/>
      </rPr>
      <t>民國</t>
    </r>
    <r>
      <rPr>
        <sz val="9"/>
        <rFont val="Arial Narrow"/>
        <family val="2"/>
      </rPr>
      <t xml:space="preserve"> 103 </t>
    </r>
    <r>
      <rPr>
        <sz val="9"/>
        <rFont val="華康粗圓體"/>
        <family val="3"/>
      </rPr>
      <t>年度</t>
    </r>
  </si>
  <si>
    <r>
      <rPr>
        <sz val="9"/>
        <rFont val="華康粗圓體"/>
        <family val="3"/>
      </rPr>
      <t>－</t>
    </r>
  </si>
  <si>
    <r>
      <t>6-3</t>
    </r>
    <r>
      <rPr>
        <sz val="12"/>
        <rFont val="細明體"/>
        <family val="3"/>
      </rPr>
      <t>、</t>
    </r>
    <r>
      <rPr>
        <sz val="12"/>
        <rFont val="Arial Narrow"/>
        <family val="2"/>
      </rPr>
      <t>Budget and Settled Account of Expenditures by Administrative Affairs(Cont.1)</t>
    </r>
  </si>
  <si>
    <r>
      <rPr>
        <sz val="9"/>
        <rFont val="華康粗圓體"/>
        <family val="3"/>
      </rPr>
      <t>民國</t>
    </r>
    <r>
      <rPr>
        <sz val="9"/>
        <rFont val="Arial Narrow"/>
        <family val="2"/>
      </rPr>
      <t xml:space="preserve"> 94 </t>
    </r>
    <r>
      <rPr>
        <sz val="9"/>
        <rFont val="華康粗圓體"/>
        <family val="3"/>
      </rPr>
      <t>年度</t>
    </r>
  </si>
  <si>
    <r>
      <rPr>
        <sz val="7.5"/>
        <rFont val="華康粗圓體"/>
        <family val="3"/>
      </rPr>
      <t>原預算</t>
    </r>
    <r>
      <rPr>
        <sz val="7.5"/>
        <rFont val="Arial Narrow"/>
        <family val="2"/>
      </rPr>
      <t xml:space="preserve"> Original Budgets</t>
    </r>
  </si>
  <si>
    <r>
      <rPr>
        <sz val="7.5"/>
        <rFont val="華康粗圓體"/>
        <family val="3"/>
      </rPr>
      <t>追加減後預算</t>
    </r>
    <r>
      <rPr>
        <sz val="7.5"/>
        <rFont val="Arial Narrow"/>
        <family val="2"/>
      </rPr>
      <t xml:space="preserve"> Budgets after Reapportionments</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</si>
  <si>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</si>
  <si>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</si>
  <si>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</si>
  <si>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</si>
  <si>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</si>
  <si>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</si>
  <si>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</si>
  <si>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</si>
  <si>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粗圓體"/>
        <family val="3"/>
      </rPr>
      <t>民國</t>
    </r>
    <r>
      <rPr>
        <sz val="9"/>
        <rFont val="Arial Narrow"/>
        <family val="2"/>
      </rPr>
      <t xml:space="preserve"> 103</t>
    </r>
    <r>
      <rPr>
        <sz val="9"/>
        <rFont val="華康粗圓體"/>
        <family val="3"/>
      </rPr>
      <t>年度</t>
    </r>
  </si>
  <si>
    <r>
      <rPr>
        <sz val="8.5"/>
        <rFont val="華康粗圓體"/>
        <family val="3"/>
      </rPr>
      <t>總　　計</t>
    </r>
  </si>
  <si>
    <r>
      <rPr>
        <sz val="9"/>
        <rFont val="華康粗圓體"/>
        <family val="3"/>
      </rPr>
      <t>合　計</t>
    </r>
  </si>
  <si>
    <r>
      <rPr>
        <sz val="8.5"/>
        <rFont val="華康粗圓體"/>
        <family val="3"/>
      </rPr>
      <t>稅課收入</t>
    </r>
  </si>
  <si>
    <r>
      <rPr>
        <sz val="8.5"/>
        <rFont val="華康粗圓體"/>
        <family val="3"/>
      </rPr>
      <t>規費收入</t>
    </r>
  </si>
  <si>
    <r>
      <rPr>
        <sz val="8.5"/>
        <rFont val="華康粗圓體"/>
        <family val="3"/>
      </rPr>
      <t>信託管理
收　　入</t>
    </r>
  </si>
  <si>
    <r>
      <rPr>
        <sz val="8.5"/>
        <rFont val="華康粗圓體"/>
        <family val="3"/>
      </rPr>
      <t>營業盈餘及
事業收入</t>
    </r>
  </si>
  <si>
    <r>
      <rPr>
        <sz val="8.5"/>
        <rFont val="華康粗圓體"/>
        <family val="3"/>
      </rPr>
      <t>賒借收入</t>
    </r>
  </si>
  <si>
    <r>
      <rPr>
        <sz val="8.5"/>
        <rFont val="華康粗圓體"/>
        <family val="3"/>
      </rPr>
      <t>其他收入</t>
    </r>
  </si>
  <si>
    <r>
      <rPr>
        <sz val="8.5"/>
        <rFont val="華康粗圓體"/>
        <family val="3"/>
      </rPr>
      <t>工程受益
收</t>
    </r>
    <r>
      <rPr>
        <sz val="8.5"/>
        <rFont val="Arial Narrow"/>
        <family val="2"/>
      </rPr>
      <t xml:space="preserve">  </t>
    </r>
    <r>
      <rPr>
        <sz val="8.5"/>
        <rFont val="華康粗圓體"/>
        <family val="3"/>
      </rPr>
      <t>入</t>
    </r>
  </si>
  <si>
    <r>
      <rPr>
        <sz val="8.5"/>
        <rFont val="華康粗圓體"/>
        <family val="3"/>
      </rP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</si>
  <si>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rPr>
        <sz val="8.5"/>
        <rFont val="華康粗圓體"/>
        <family val="3"/>
      </rPr>
      <t>財</t>
    </r>
    <r>
      <rPr>
        <sz val="8.5"/>
        <rFont val="Arial Narrow"/>
        <family val="2"/>
      </rPr>
      <t xml:space="preserve"> </t>
    </r>
    <r>
      <rPr>
        <sz val="8.5"/>
        <rFont val="華康粗圓體"/>
        <family val="3"/>
      </rPr>
      <t>產</t>
    </r>
    <r>
      <rPr>
        <sz val="8.5"/>
        <rFont val="Arial Narrow"/>
        <family val="2"/>
      </rPr>
      <t xml:space="preserve"> </t>
    </r>
    <r>
      <rPr>
        <sz val="8.5"/>
        <rFont val="華康粗圓體"/>
        <family val="3"/>
      </rPr>
      <t>收</t>
    </r>
    <r>
      <rPr>
        <sz val="8.5"/>
        <rFont val="Arial Narrow"/>
        <family val="2"/>
      </rPr>
      <t xml:space="preserve"> </t>
    </r>
    <r>
      <rPr>
        <sz val="8.5"/>
        <rFont val="華康粗圓體"/>
        <family val="3"/>
      </rPr>
      <t xml:space="preserve">入
</t>
    </r>
    <r>
      <rPr>
        <sz val="8.5"/>
        <rFont val="Arial Narrow"/>
        <family val="2"/>
      </rPr>
      <t>Receipts from Property</t>
    </r>
  </si>
  <si>
    <r>
      <rPr>
        <sz val="8.5"/>
        <rFont val="華康粗圓體"/>
        <family val="3"/>
      </rP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</si>
  <si>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rPr>
        <sz val="8.5"/>
        <rFont val="華康粗圓體"/>
        <family val="3"/>
      </rP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</si>
  <si>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rPr>
        <sz val="8.5"/>
        <rFont val="華康粗圓體"/>
        <family val="3"/>
      </rPr>
      <t xml:space="preserve">財產孳息
收　　入
</t>
    </r>
    <r>
      <rPr>
        <sz val="8.5"/>
        <rFont val="Arial Narrow"/>
        <family val="2"/>
      </rPr>
      <t>Property interest</t>
    </r>
  </si>
  <si>
    <r>
      <rPr>
        <sz val="8.5"/>
        <rFont val="華康粗圓體"/>
        <family val="3"/>
      </rPr>
      <t xml:space="preserve">財產售價
收回收入
</t>
    </r>
    <r>
      <rPr>
        <sz val="8.5"/>
        <rFont val="Arial Narrow"/>
        <family val="2"/>
      </rPr>
      <t xml:space="preserve">Sale of property
</t>
    </r>
  </si>
  <si>
    <r>
      <t>100</t>
    </r>
    <r>
      <rPr>
        <sz val="8"/>
        <rFont val="華康粗圓體"/>
        <family val="3"/>
      </rPr>
      <t>年度</t>
    </r>
    <r>
      <rPr>
        <sz val="8"/>
        <rFont val="Arial Narrow"/>
        <family val="2"/>
      </rPr>
      <t>2011</t>
    </r>
  </si>
  <si>
    <r>
      <t>101</t>
    </r>
    <r>
      <rPr>
        <sz val="8"/>
        <rFont val="華康粗圓體"/>
        <family val="3"/>
      </rPr>
      <t>年度</t>
    </r>
    <r>
      <rPr>
        <sz val="8"/>
        <rFont val="Arial Narrow"/>
        <family val="2"/>
      </rPr>
      <t>2012</t>
    </r>
  </si>
  <si>
    <r>
      <t>102</t>
    </r>
    <r>
      <rPr>
        <sz val="8"/>
        <rFont val="華康粗圓體"/>
        <family val="3"/>
      </rPr>
      <t>年度</t>
    </r>
    <r>
      <rPr>
        <sz val="8"/>
        <rFont val="Arial Narrow"/>
        <family val="2"/>
      </rPr>
      <t>2013</t>
    </r>
  </si>
  <si>
    <r>
      <t>1</t>
    </r>
    <r>
      <rPr>
        <sz val="8"/>
        <rFont val="華康粗圓體"/>
        <family val="3"/>
      </rPr>
      <t>月</t>
    </r>
    <r>
      <rPr>
        <sz val="8"/>
        <rFont val="Arial Narrow"/>
        <family val="2"/>
      </rPr>
      <t xml:space="preserve"> Jan.</t>
    </r>
  </si>
  <si>
    <r>
      <t>2</t>
    </r>
    <r>
      <rPr>
        <sz val="8"/>
        <rFont val="華康粗圓體"/>
        <family val="3"/>
      </rPr>
      <t>月</t>
    </r>
    <r>
      <rPr>
        <sz val="8"/>
        <rFont val="Arial Narrow"/>
        <family val="2"/>
      </rPr>
      <t xml:space="preserve"> Feb.</t>
    </r>
  </si>
  <si>
    <r>
      <t>3</t>
    </r>
    <r>
      <rPr>
        <sz val="8"/>
        <rFont val="華康粗圓體"/>
        <family val="3"/>
      </rPr>
      <t>月</t>
    </r>
    <r>
      <rPr>
        <sz val="8"/>
        <rFont val="Arial Narrow"/>
        <family val="2"/>
      </rPr>
      <t xml:space="preserve"> Mar.</t>
    </r>
  </si>
  <si>
    <r>
      <t>5</t>
    </r>
    <r>
      <rPr>
        <sz val="8"/>
        <rFont val="華康粗圓體"/>
        <family val="3"/>
      </rPr>
      <t>月</t>
    </r>
    <r>
      <rPr>
        <sz val="8"/>
        <rFont val="Arial Narrow"/>
        <family val="2"/>
      </rPr>
      <t xml:space="preserve"> May</t>
    </r>
  </si>
  <si>
    <r>
      <rPr>
        <sz val="9"/>
        <rFont val="華康中黑體"/>
        <family val="3"/>
      </rPr>
      <t>資料來源：本所財政課統計資料。</t>
    </r>
  </si>
  <si>
    <r>
      <t>Source</t>
    </r>
    <r>
      <rPr>
        <sz val="9"/>
        <rFont val="細明體"/>
        <family val="3"/>
      </rPr>
      <t>：</t>
    </r>
    <r>
      <rPr>
        <sz val="9"/>
        <rFont val="Arial Narrow"/>
        <family val="2"/>
      </rPr>
      <t xml:space="preserve">The report of Finance Section </t>
    </r>
  </si>
  <si>
    <r>
      <rPr>
        <sz val="9"/>
        <rFont val="華康中黑體"/>
        <family val="3"/>
      </rPr>
      <t>說明：總計與細目不合係因四捨五入誤差所致。</t>
    </r>
  </si>
  <si>
    <r>
      <rPr>
        <sz val="9"/>
        <rFont val="華康中黑體"/>
        <family val="3"/>
      </rPr>
      <t>金融財政</t>
    </r>
  </si>
  <si>
    <r>
      <t>1</t>
    </r>
    <r>
      <rPr>
        <sz val="11"/>
        <rFont val="華康粗圓體"/>
        <family val="3"/>
      </rPr>
      <t>‧收　入</t>
    </r>
  </si>
  <si>
    <r>
      <t>1</t>
    </r>
    <r>
      <rPr>
        <sz val="11"/>
        <rFont val="細明體"/>
        <family val="3"/>
      </rPr>
      <t>‧</t>
    </r>
    <r>
      <rPr>
        <sz val="11"/>
        <rFont val="Arial Narrow"/>
        <family val="2"/>
      </rPr>
      <t>Revenue</t>
    </r>
  </si>
  <si>
    <r>
      <rPr>
        <sz val="8.5"/>
        <rFont val="華康中黑體"/>
        <family val="3"/>
      </rPr>
      <t>單位：新臺幣千元</t>
    </r>
  </si>
  <si>
    <r>
      <rPr>
        <sz val="8.5"/>
        <rFont val="華康粗圓體"/>
        <family val="3"/>
      </rPr>
      <t>年度別及月別</t>
    </r>
  </si>
  <si>
    <r>
      <rPr>
        <sz val="8.5"/>
        <rFont val="華康粗圓體"/>
        <family val="3"/>
      </rPr>
      <t>收</t>
    </r>
  </si>
  <si>
    <r>
      <rPr>
        <sz val="8.5"/>
        <rFont val="華康粗圓體"/>
        <family val="3"/>
      </rPr>
      <t>入</t>
    </r>
  </si>
  <si>
    <r>
      <rPr>
        <sz val="8.5"/>
        <rFont val="華康粗圓體"/>
        <family val="3"/>
      </rPr>
      <t>本年度收入</t>
    </r>
  </si>
  <si>
    <r>
      <rPr>
        <sz val="8.5"/>
        <rFont val="華康粗圓體"/>
        <family val="3"/>
      </rPr>
      <t>以</t>
    </r>
    <r>
      <rPr>
        <sz val="8.5"/>
        <rFont val="Arial Narrow"/>
        <family val="2"/>
      </rPr>
      <t xml:space="preserve"> </t>
    </r>
    <r>
      <rPr>
        <sz val="8.5"/>
        <rFont val="華康粗圓體"/>
        <family val="3"/>
      </rPr>
      <t>前</t>
    </r>
    <r>
      <rPr>
        <sz val="8.5"/>
        <rFont val="Arial Narrow"/>
        <family val="2"/>
      </rPr>
      <t xml:space="preserve"> </t>
    </r>
    <r>
      <rPr>
        <sz val="8.5"/>
        <rFont val="華康粗圓體"/>
        <family val="3"/>
      </rPr>
      <t>年</t>
    </r>
    <r>
      <rPr>
        <sz val="8.5"/>
        <rFont val="Arial Narrow"/>
        <family val="2"/>
      </rPr>
      <t xml:space="preserve"> </t>
    </r>
    <r>
      <rPr>
        <sz val="8.5"/>
        <rFont val="華康粗圓體"/>
        <family val="3"/>
      </rPr>
      <t>度
收　</t>
    </r>
    <r>
      <rPr>
        <sz val="8.5"/>
        <rFont val="Arial Narrow"/>
        <family val="2"/>
      </rPr>
      <t xml:space="preserve">  </t>
    </r>
    <r>
      <rPr>
        <sz val="8.5"/>
        <rFont val="華康粗圓體"/>
        <family val="3"/>
      </rPr>
      <t>　入</t>
    </r>
  </si>
  <si>
    <r>
      <rPr>
        <sz val="8.5"/>
        <rFont val="華康粗圓體"/>
        <family val="3"/>
      </rP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收　</t>
    </r>
    <r>
      <rPr>
        <sz val="8.5"/>
        <rFont val="Arial Narrow"/>
        <family val="2"/>
      </rPr>
      <t xml:space="preserve">  </t>
    </r>
    <r>
      <rPr>
        <sz val="8.5"/>
        <rFont val="華康粗圓體"/>
        <family val="3"/>
      </rPr>
      <t>　入</t>
    </r>
  </si>
  <si>
    <r>
      <rPr>
        <sz val="9"/>
        <rFont val="華康中黑體"/>
        <family val="3"/>
      </rPr>
      <t>金融財政</t>
    </r>
  </si>
  <si>
    <r>
      <rPr>
        <sz val="9"/>
        <rFont val="華康中黑體"/>
        <family val="3"/>
      </rPr>
      <t>金融財政</t>
    </r>
  </si>
  <si>
    <r>
      <rPr>
        <sz val="9"/>
        <rFont val="華康中黑體"/>
        <family val="3"/>
      </rPr>
      <t>金額單位：新台幣千元</t>
    </r>
  </si>
  <si>
    <r>
      <rPr>
        <sz val="9"/>
        <rFont val="華康粗圓體"/>
        <family val="3"/>
      </rPr>
      <t>追加減預算數</t>
    </r>
  </si>
  <si>
    <r>
      <rPr>
        <sz val="9"/>
        <rFont val="華康粗圓體"/>
        <family val="3"/>
      </rPr>
      <t>追加減後預算數</t>
    </r>
  </si>
  <si>
    <r>
      <rPr>
        <sz val="9"/>
        <rFont val="華康粗圓體"/>
        <family val="3"/>
      </rPr>
      <t>增　　減
百分比％</t>
    </r>
  </si>
  <si>
    <r>
      <rPr>
        <sz val="9"/>
        <rFont val="華康粗圓體"/>
        <family val="3"/>
      </rP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 xml:space="preserve">別
</t>
    </r>
    <r>
      <rPr>
        <sz val="9"/>
        <rFont val="Arial Narrow"/>
        <family val="2"/>
      </rPr>
      <t xml:space="preserve">Fiscal Year </t>
    </r>
  </si>
  <si>
    <r>
      <rPr>
        <sz val="9"/>
        <rFont val="華康粗圓體"/>
        <family val="3"/>
      </rP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</si>
  <si>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</si>
  <si>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</si>
  <si>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r>
      <rPr>
        <sz val="9"/>
        <rFont val="華康粗圓體"/>
        <family val="3"/>
      </rPr>
      <t>民國</t>
    </r>
    <r>
      <rPr>
        <sz val="9"/>
        <rFont val="Arial Narrow"/>
        <family val="2"/>
      </rPr>
      <t xml:space="preserve"> 95</t>
    </r>
    <r>
      <rPr>
        <sz val="9"/>
        <rFont val="華康粗圓體"/>
        <family val="3"/>
      </rPr>
      <t xml:space="preserve">年度
</t>
    </r>
    <r>
      <rPr>
        <sz val="9"/>
        <rFont val="Arial Narrow"/>
        <family val="2"/>
      </rPr>
      <t>2006</t>
    </r>
  </si>
  <si>
    <r>
      <rPr>
        <sz val="9"/>
        <rFont val="華康粗圓體"/>
        <family val="3"/>
      </rPr>
      <t>民國</t>
    </r>
    <r>
      <rPr>
        <sz val="9"/>
        <rFont val="Arial Narrow"/>
        <family val="2"/>
      </rPr>
      <t xml:space="preserve"> 96</t>
    </r>
    <r>
      <rPr>
        <sz val="9"/>
        <rFont val="華康粗圓體"/>
        <family val="3"/>
      </rPr>
      <t xml:space="preserve">年度
</t>
    </r>
    <r>
      <rPr>
        <sz val="9"/>
        <rFont val="Arial Narrow"/>
        <family val="2"/>
      </rPr>
      <t>2007</t>
    </r>
  </si>
  <si>
    <r>
      <rPr>
        <sz val="9"/>
        <rFont val="華康粗圓體"/>
        <family val="3"/>
      </rPr>
      <t>民國</t>
    </r>
    <r>
      <rPr>
        <sz val="9"/>
        <rFont val="Arial Narrow"/>
        <family val="2"/>
      </rPr>
      <t xml:space="preserve"> 97</t>
    </r>
    <r>
      <rPr>
        <sz val="9"/>
        <rFont val="華康粗圓體"/>
        <family val="3"/>
      </rPr>
      <t xml:space="preserve">年度
</t>
    </r>
    <r>
      <rPr>
        <sz val="9"/>
        <rFont val="Arial Narrow"/>
        <family val="2"/>
      </rPr>
      <t>2008</t>
    </r>
  </si>
  <si>
    <r>
      <rPr>
        <sz val="9"/>
        <rFont val="華康粗圓體"/>
        <family val="3"/>
      </rPr>
      <t>民國</t>
    </r>
    <r>
      <rPr>
        <sz val="9"/>
        <rFont val="Arial Narrow"/>
        <family val="2"/>
      </rPr>
      <t xml:space="preserve"> 98</t>
    </r>
    <r>
      <rPr>
        <sz val="9"/>
        <rFont val="華康粗圓體"/>
        <family val="3"/>
      </rPr>
      <t xml:space="preserve">年度
</t>
    </r>
    <r>
      <rPr>
        <sz val="9"/>
        <rFont val="Arial Narrow"/>
        <family val="2"/>
      </rPr>
      <t>2009</t>
    </r>
  </si>
  <si>
    <r>
      <rPr>
        <sz val="9"/>
        <rFont val="華康粗圓體"/>
        <family val="3"/>
      </rPr>
      <t>民國</t>
    </r>
    <r>
      <rPr>
        <sz val="9"/>
        <rFont val="Arial Narrow"/>
        <family val="2"/>
      </rPr>
      <t xml:space="preserve"> 99</t>
    </r>
    <r>
      <rPr>
        <sz val="9"/>
        <rFont val="華康粗圓體"/>
        <family val="3"/>
      </rPr>
      <t xml:space="preserve">年度
</t>
    </r>
    <r>
      <rPr>
        <sz val="9"/>
        <rFont val="Arial Narrow"/>
        <family val="2"/>
      </rPr>
      <t>2010</t>
    </r>
  </si>
  <si>
    <r>
      <rPr>
        <sz val="9"/>
        <rFont val="華康粗圓體"/>
        <family val="3"/>
      </rPr>
      <t>民國</t>
    </r>
    <r>
      <rPr>
        <sz val="9"/>
        <rFont val="Arial Narrow"/>
        <family val="2"/>
      </rPr>
      <t>100</t>
    </r>
    <r>
      <rPr>
        <sz val="9"/>
        <rFont val="華康粗圓體"/>
        <family val="3"/>
      </rPr>
      <t xml:space="preserve">年度
</t>
    </r>
    <r>
      <rPr>
        <sz val="9"/>
        <rFont val="Arial Narrow"/>
        <family val="2"/>
      </rPr>
      <t>2011</t>
    </r>
  </si>
  <si>
    <r>
      <rPr>
        <sz val="9"/>
        <rFont val="華康粗圓體"/>
        <family val="3"/>
      </rPr>
      <t>民國</t>
    </r>
    <r>
      <rPr>
        <sz val="9"/>
        <rFont val="Arial Narrow"/>
        <family val="2"/>
      </rPr>
      <t>101</t>
    </r>
    <r>
      <rPr>
        <sz val="9"/>
        <rFont val="華康粗圓體"/>
        <family val="3"/>
      </rPr>
      <t xml:space="preserve">年度
</t>
    </r>
    <r>
      <rPr>
        <sz val="9"/>
        <rFont val="Arial Narrow"/>
        <family val="2"/>
      </rPr>
      <t>2012</t>
    </r>
  </si>
  <si>
    <r>
      <rPr>
        <sz val="9"/>
        <rFont val="華康粗圓體"/>
        <family val="3"/>
      </rPr>
      <t>民國</t>
    </r>
    <r>
      <rPr>
        <sz val="9"/>
        <rFont val="Arial Narrow"/>
        <family val="2"/>
      </rPr>
      <t>102</t>
    </r>
    <r>
      <rPr>
        <sz val="9"/>
        <rFont val="華康粗圓體"/>
        <family val="3"/>
      </rPr>
      <t xml:space="preserve">年度
</t>
    </r>
    <r>
      <rPr>
        <sz val="9"/>
        <rFont val="Arial Narrow"/>
        <family val="2"/>
      </rPr>
      <t>2013</t>
    </r>
  </si>
  <si>
    <r>
      <rPr>
        <sz val="9"/>
        <rFont val="華康粗圓體"/>
        <family val="3"/>
      </rPr>
      <t>民國</t>
    </r>
    <r>
      <rPr>
        <sz val="9"/>
        <rFont val="Arial Narrow"/>
        <family val="2"/>
      </rPr>
      <t>103</t>
    </r>
    <r>
      <rPr>
        <sz val="9"/>
        <rFont val="華康粗圓體"/>
        <family val="3"/>
      </rPr>
      <t xml:space="preserve">年度
</t>
    </r>
    <r>
      <rPr>
        <sz val="9"/>
        <rFont val="Arial Narrow"/>
        <family val="2"/>
      </rPr>
      <t>2014</t>
    </r>
  </si>
  <si>
    <r>
      <rPr>
        <sz val="8.5"/>
        <rFont val="華康中黑體"/>
        <family val="3"/>
      </rPr>
      <t>單位：家</t>
    </r>
  </si>
  <si>
    <r>
      <rPr>
        <sz val="9"/>
        <rFont val="華康粗圓體"/>
        <family val="3"/>
      </rPr>
      <t>總計</t>
    </r>
  </si>
  <si>
    <r>
      <rPr>
        <sz val="9"/>
        <rFont val="華康粗圓體"/>
        <family val="3"/>
      </rPr>
      <t>本國銀行</t>
    </r>
  </si>
  <si>
    <r>
      <rPr>
        <sz val="9"/>
        <rFont val="華康粗圓體"/>
        <family val="3"/>
      </rPr>
      <t>信託投資
公　　司</t>
    </r>
  </si>
  <si>
    <r>
      <rPr>
        <sz val="9"/>
        <rFont val="華康粗圓體"/>
        <family val="3"/>
      </rPr>
      <t>信　用
合作社</t>
    </r>
  </si>
  <si>
    <r>
      <rPr>
        <sz val="9"/>
        <rFont val="華康粗圓體"/>
        <family val="3"/>
      </rPr>
      <t>農會信用部</t>
    </r>
  </si>
  <si>
    <r>
      <rPr>
        <sz val="9"/>
        <rFont val="華康粗圓體"/>
        <family val="3"/>
      </rPr>
      <t>漁會信用部</t>
    </r>
  </si>
  <si>
    <r>
      <rPr>
        <sz val="9"/>
        <rFont val="華康粗圓體"/>
        <family val="3"/>
      </rPr>
      <t>票券金融
公　　司</t>
    </r>
  </si>
  <si>
    <r>
      <rPr>
        <sz val="9"/>
        <rFont val="華康粗圓體"/>
        <family val="3"/>
      </rPr>
      <t>證券金融
公　　司</t>
    </r>
  </si>
  <si>
    <r>
      <rPr>
        <sz val="9"/>
        <rFont val="華康粗圓體"/>
        <family val="3"/>
      </rPr>
      <t>本國壽險
公　　司</t>
    </r>
  </si>
  <si>
    <r>
      <rPr>
        <sz val="9"/>
        <rFont val="華康粗圓體"/>
        <family val="3"/>
      </rPr>
      <t>本國產險
公　　司</t>
    </r>
  </si>
  <si>
    <r>
      <rPr>
        <sz val="9"/>
        <rFont val="華康粗圓體"/>
        <family val="3"/>
      </rPr>
      <t>外國壽險
公　　司</t>
    </r>
  </si>
  <si>
    <r>
      <rPr>
        <sz val="9"/>
        <rFont val="華康粗圓體"/>
        <family val="3"/>
      </rPr>
      <t>外國產險
公　　司</t>
    </r>
  </si>
  <si>
    <r>
      <t>6-1</t>
    </r>
    <r>
      <rPr>
        <sz val="12"/>
        <rFont val="華康粗圓體"/>
        <family val="3"/>
      </rPr>
      <t>、</t>
    </r>
    <r>
      <rPr>
        <sz val="12"/>
        <rFont val="Arial Narrow"/>
        <family val="2"/>
      </rPr>
      <t>Distribution of Principal Banks</t>
    </r>
  </si>
  <si>
    <r>
      <rPr>
        <sz val="8"/>
        <rFont val="華康中黑體"/>
        <family val="3"/>
      </rPr>
      <t>說明：</t>
    </r>
    <r>
      <rPr>
        <sz val="8"/>
        <rFont val="Arial Narrow"/>
        <family val="2"/>
      </rPr>
      <t>1.</t>
    </r>
    <r>
      <rPr>
        <sz val="8"/>
        <rFont val="華康中黑體"/>
        <family val="3"/>
      </rPr>
      <t>總機構算一單位，分行</t>
    </r>
    <r>
      <rPr>
        <sz val="8"/>
        <rFont val="Arial Narrow"/>
        <family val="2"/>
      </rPr>
      <t>(</t>
    </r>
    <r>
      <rPr>
        <sz val="8"/>
        <rFont val="華康中黑體"/>
        <family val="3"/>
      </rPr>
      <t>局、庫、社、部、公司</t>
    </r>
    <r>
      <rPr>
        <sz val="8"/>
        <rFont val="Arial Narrow"/>
        <family val="2"/>
      </rPr>
      <t>)</t>
    </r>
    <r>
      <rPr>
        <sz val="8"/>
        <rFont val="華康中黑體"/>
        <family val="3"/>
      </rPr>
      <t>等分支機構算一單位，其餘分支單位不納入統計。</t>
    </r>
  </si>
  <si>
    <r>
      <rPr>
        <sz val="8"/>
        <rFont val="華康中黑體"/>
        <family val="3"/>
      </rPr>
      <t>　　　</t>
    </r>
    <r>
      <rPr>
        <sz val="8"/>
        <rFont val="Arial Narrow"/>
        <family val="2"/>
      </rPr>
      <t>2.</t>
    </r>
    <r>
      <rPr>
        <sz val="8"/>
        <rFont val="華康中黑體"/>
        <family val="3"/>
      </rPr>
      <t>中央銀行、中央存款保險公司及信用卡公司不納入統計。</t>
    </r>
  </si>
  <si>
    <r>
      <rPr>
        <sz val="8.5"/>
        <rFont val="華康中黑體"/>
        <family val="3"/>
      </rPr>
      <t>　　</t>
    </r>
    <r>
      <rPr>
        <sz val="8.5"/>
        <rFont val="Arial Narrow"/>
        <family val="2"/>
      </rPr>
      <t xml:space="preserve">  2. Central Bank, Central Deposit Insurance Corporation and credit card companies do not count.</t>
    </r>
  </si>
  <si>
    <r>
      <rPr>
        <sz val="8"/>
        <rFont val="華康中黑體"/>
        <family val="3"/>
      </rPr>
      <t>　　　</t>
    </r>
    <r>
      <rPr>
        <sz val="8"/>
        <rFont val="Arial Narrow"/>
        <family val="2"/>
      </rPr>
      <t>3.</t>
    </r>
    <r>
      <rPr>
        <sz val="8"/>
        <rFont val="華康中黑體"/>
        <family val="3"/>
      </rPr>
      <t>本國銀行及本國人壽保險公司部分不包括郵匯局之分支單位。</t>
    </r>
  </si>
  <si>
    <r>
      <rPr>
        <sz val="8.5"/>
        <rFont val="華康中黑體"/>
        <family val="3"/>
      </rPr>
      <t>　　</t>
    </r>
    <r>
      <rPr>
        <sz val="8.5"/>
        <rFont val="Arial Narrow"/>
        <family val="2"/>
      </rPr>
      <t xml:space="preserve">  3. Domestic banks and insurance companies excluding branches of the Mail Remittance Bureau.</t>
    </r>
  </si>
  <si>
    <r>
      <rPr>
        <sz val="8"/>
        <rFont val="華康中黑體"/>
        <family val="3"/>
      </rPr>
      <t>　　　</t>
    </r>
    <r>
      <rPr>
        <sz val="8"/>
        <rFont val="Arial Narrow"/>
        <family val="2"/>
      </rPr>
      <t>5.</t>
    </r>
    <r>
      <rPr>
        <sz val="8"/>
        <rFont val="華康中黑體"/>
        <family val="3"/>
      </rPr>
      <t>外國銀行、外國人壽保險公司、外國產物保險公司及外國銀行駐台代表人辦事處之總機構不納入統計。</t>
    </r>
  </si>
  <si>
    <r>
      <rPr>
        <sz val="8.5"/>
        <rFont val="華康中黑體"/>
        <family val="3"/>
      </rPr>
      <t>　　</t>
    </r>
    <r>
      <rPr>
        <sz val="8.5"/>
        <rFont val="Arial Narrow"/>
        <family val="2"/>
      </rPr>
      <t xml:space="preserve">  5. Foreign banks, life insurance companies, property insurance companies and the head offices of foreign banks' Taiwan</t>
    </r>
  </si>
  <si>
    <r>
      <rPr>
        <sz val="8"/>
        <rFont val="華康中黑體"/>
        <family val="3"/>
      </rPr>
      <t>　　　</t>
    </r>
    <r>
      <rPr>
        <sz val="8"/>
        <rFont val="Arial Narrow"/>
        <family val="2"/>
      </rPr>
      <t>6.</t>
    </r>
    <r>
      <rPr>
        <sz val="8"/>
        <rFont val="華康中黑體"/>
        <family val="3"/>
      </rPr>
      <t>金融控股公司之子公司及其分支機構，如係金融機構，納入各該金融機構統計。</t>
    </r>
  </si>
  <si>
    <r>
      <rPr>
        <sz val="8.5"/>
        <rFont val="華康中黑體"/>
        <family val="3"/>
      </rPr>
      <t>　　</t>
    </r>
    <r>
      <rPr>
        <sz val="8.5"/>
        <rFont val="Arial Narrow"/>
        <family val="2"/>
      </rPr>
      <t xml:space="preserve">  6. If the subsidiaries and affiliated companies of financial holding companies are financial institutions, they are included in their</t>
    </r>
  </si>
  <si>
    <t>單位：新臺幣千元</t>
  </si>
  <si>
    <t>年度別</t>
  </si>
  <si>
    <t>Increase
Decrease</t>
  </si>
  <si>
    <t>Increase/Decrease Percentage</t>
  </si>
  <si>
    <r>
      <rPr>
        <sz val="9"/>
        <rFont val="華康中黑體"/>
        <family val="3"/>
      </rPr>
      <t>金融財政</t>
    </r>
  </si>
  <si>
    <r>
      <t>2</t>
    </r>
    <r>
      <rPr>
        <sz val="11"/>
        <rFont val="華康粗圓體"/>
        <family val="3"/>
      </rPr>
      <t>‧支　出</t>
    </r>
  </si>
  <si>
    <r>
      <t>2</t>
    </r>
    <r>
      <rPr>
        <sz val="11"/>
        <rFont val="細明體"/>
        <family val="3"/>
      </rPr>
      <t>．</t>
    </r>
    <r>
      <rPr>
        <sz val="11"/>
        <rFont val="Arial Narrow"/>
        <family val="2"/>
      </rPr>
      <t>Expenditures</t>
    </r>
  </si>
  <si>
    <r>
      <rPr>
        <sz val="8.5"/>
        <rFont val="華康中黑體"/>
        <family val="3"/>
      </rPr>
      <t>單位：新臺幣千元</t>
    </r>
  </si>
  <si>
    <r>
      <rPr>
        <sz val="8"/>
        <rFont val="華康粗圓體"/>
        <family val="3"/>
      </rPr>
      <t>支</t>
    </r>
  </si>
  <si>
    <r>
      <rPr>
        <sz val="8"/>
        <rFont val="華康粗圓體"/>
        <family val="3"/>
      </rPr>
      <t>出</t>
    </r>
  </si>
  <si>
    <r>
      <rPr>
        <sz val="8"/>
        <rFont val="華康粗圓體"/>
        <family val="3"/>
      </rPr>
      <t>年度別及月別</t>
    </r>
  </si>
  <si>
    <r>
      <rPr>
        <sz val="8"/>
        <rFont val="華康粗圓體"/>
        <family val="3"/>
      </rPr>
      <t>總　　計</t>
    </r>
  </si>
  <si>
    <r>
      <rPr>
        <sz val="8"/>
        <rFont val="華康粗圓體"/>
        <family val="3"/>
      </rPr>
      <t>本年度支出</t>
    </r>
  </si>
  <si>
    <r>
      <rPr>
        <sz val="8"/>
        <rFont val="華康粗圓體"/>
        <family val="3"/>
      </rPr>
      <t>以前年度
支　　出</t>
    </r>
  </si>
  <si>
    <r>
      <rPr>
        <sz val="8"/>
        <rFont val="華康粗圓體"/>
        <family val="3"/>
      </rPr>
      <t>合　</t>
    </r>
    <r>
      <rPr>
        <sz val="8"/>
        <rFont val="Arial Narrow"/>
        <family val="2"/>
      </rPr>
      <t xml:space="preserve">  </t>
    </r>
    <r>
      <rPr>
        <sz val="8"/>
        <rFont val="華康粗圓體"/>
        <family val="3"/>
      </rPr>
      <t>計</t>
    </r>
  </si>
  <si>
    <r>
      <rPr>
        <sz val="8"/>
        <rFont val="華康粗圓體"/>
        <family val="3"/>
      </rPr>
      <t>一般政務
支　　出</t>
    </r>
  </si>
  <si>
    <r>
      <rPr>
        <sz val="8"/>
        <rFont val="華康粗圓體"/>
        <family val="3"/>
      </rPr>
      <t>教育科學
文化支出</t>
    </r>
  </si>
  <si>
    <r>
      <rPr>
        <sz val="8"/>
        <rFont val="華康粗圓體"/>
        <family val="3"/>
      </rPr>
      <t>經建交通
支　　出</t>
    </r>
  </si>
  <si>
    <r>
      <rPr>
        <sz val="8"/>
        <rFont val="華康粗圓體"/>
        <family val="3"/>
      </rPr>
      <t>社會福利
支　　出</t>
    </r>
  </si>
  <si>
    <r>
      <rPr>
        <sz val="8"/>
        <rFont val="華康粗圓體"/>
        <family val="3"/>
      </rP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</si>
  <si>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rPr>
        <sz val="8"/>
        <rFont val="華康粗圓體"/>
        <family val="3"/>
      </rPr>
      <t>退休撫卹
支　　出</t>
    </r>
  </si>
  <si>
    <r>
      <rPr>
        <sz val="8"/>
        <rFont val="華康粗圓體"/>
        <family val="3"/>
      </rPr>
      <t>債務支出</t>
    </r>
  </si>
  <si>
    <r>
      <rPr>
        <sz val="8"/>
        <rFont val="華康粗圓體"/>
        <family val="3"/>
      </rP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</si>
  <si>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r>
      <rPr>
        <sz val="8"/>
        <rFont val="華康粗圓體"/>
        <family val="3"/>
      </rPr>
      <t>公營事業
基金支出</t>
    </r>
  </si>
  <si>
    <r>
      <rPr>
        <sz val="8"/>
        <rFont val="華康粗圓體"/>
        <family val="3"/>
      </rPr>
      <t>其他
支出</t>
    </r>
  </si>
  <si>
    <r>
      <rPr>
        <sz val="12"/>
        <rFont val="華康粗圓體"/>
        <family val="3"/>
      </rPr>
      <t>表</t>
    </r>
    <r>
      <rPr>
        <sz val="12"/>
        <rFont val="Arial Narrow"/>
        <family val="2"/>
      </rPr>
      <t>6-1</t>
    </r>
    <r>
      <rPr>
        <sz val="12"/>
        <rFont val="華康粗圓體"/>
        <family val="3"/>
      </rPr>
      <t>、桃園市金融機構分佈</t>
    </r>
  </si>
  <si>
    <t>資料來源：桃園市統計年報。</t>
  </si>
  <si>
    <r>
      <rPr>
        <sz val="9"/>
        <rFont val="華康粗圓體"/>
        <family val="3"/>
      </rP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 xml:space="preserve">別
</t>
    </r>
    <r>
      <rPr>
        <sz val="9"/>
        <rFont val="Arial Narrow"/>
        <family val="2"/>
      </rPr>
      <t>End of Year &amp; District</t>
    </r>
  </si>
  <si>
    <r>
      <rPr>
        <sz val="9"/>
        <rFont val="華康粗圓體"/>
        <family val="3"/>
      </rPr>
      <t>外國銀行</t>
    </r>
  </si>
  <si>
    <r>
      <rPr>
        <sz val="9"/>
        <rFont val="華康粗圓體"/>
        <family val="3"/>
      </rPr>
      <t>陸商銀行</t>
    </r>
  </si>
  <si>
    <r>
      <rPr>
        <sz val="9"/>
        <rFont val="華康粗圓體"/>
        <family val="3"/>
      </rPr>
      <t>再保險
公</t>
    </r>
    <r>
      <rPr>
        <sz val="9"/>
        <rFont val="Arial Narrow"/>
        <family val="2"/>
      </rPr>
      <t xml:space="preserve">  </t>
    </r>
    <r>
      <rPr>
        <sz val="9"/>
        <rFont val="華康粗圓體"/>
        <family val="3"/>
      </rPr>
      <t>司</t>
    </r>
  </si>
  <si>
    <r>
      <rPr>
        <sz val="9"/>
        <rFont val="華康粗圓體"/>
        <family val="3"/>
      </rPr>
      <t>金融控股
公</t>
    </r>
    <r>
      <rPr>
        <sz val="9"/>
        <rFont val="Arial Narrow"/>
        <family val="2"/>
      </rPr>
      <t xml:space="preserve">    </t>
    </r>
    <r>
      <rPr>
        <sz val="9"/>
        <rFont val="華康粗圓體"/>
        <family val="3"/>
      </rPr>
      <t>司</t>
    </r>
  </si>
  <si>
    <t xml:space="preserve"> Foreign Banks</t>
  </si>
  <si>
    <t>Investment and Trust Companies</t>
  </si>
  <si>
    <t>Mainland Chinese Banks</t>
  </si>
  <si>
    <t>Credit
Cooperative Associations</t>
  </si>
  <si>
    <t>Credit Departments of Farmers' Associations</t>
  </si>
  <si>
    <t>Credit Departments of Fishermen's Associations</t>
  </si>
  <si>
    <t>Bills Finance Companies</t>
  </si>
  <si>
    <t>Securities Finance Companies</t>
  </si>
  <si>
    <t>Domestic Life
Insurance Companies</t>
  </si>
  <si>
    <t>Domestic Property and Casualty Insurance Companies</t>
  </si>
  <si>
    <t>Foreign Life Insurance Companies</t>
  </si>
  <si>
    <t>Foreign Property and Casualty Insurance Companies</t>
  </si>
  <si>
    <t>Reinsurance Companies</t>
  </si>
  <si>
    <t>Financial Holding Companies</t>
  </si>
  <si>
    <t>-</t>
  </si>
  <si>
    <r>
      <rPr>
        <sz val="9"/>
        <rFont val="華康粗圓體"/>
        <family val="3"/>
      </rPr>
      <t>民國</t>
    </r>
    <r>
      <rPr>
        <sz val="9"/>
        <rFont val="Arial Narrow"/>
        <family val="2"/>
      </rPr>
      <t xml:space="preserve"> 104 </t>
    </r>
    <r>
      <rPr>
        <sz val="9"/>
        <rFont val="華康粗圓體"/>
        <family val="3"/>
      </rPr>
      <t>年度</t>
    </r>
  </si>
  <si>
    <r>
      <rPr>
        <sz val="12"/>
        <rFont val="華康粗圓體"/>
        <family val="3"/>
      </rPr>
      <t>表</t>
    </r>
    <r>
      <rPr>
        <sz val="12"/>
        <rFont val="Arial Narrow"/>
        <family val="2"/>
      </rPr>
      <t>6-2</t>
    </r>
    <r>
      <rPr>
        <sz val="12"/>
        <rFont val="華康粗圓體"/>
        <family val="3"/>
      </rPr>
      <t>、本區歲入預決算－按來源別分</t>
    </r>
    <r>
      <rPr>
        <sz val="12"/>
        <rFont val="Arial Narrow"/>
        <family val="2"/>
      </rPr>
      <t>(</t>
    </r>
    <r>
      <rPr>
        <sz val="12"/>
        <rFont val="華康粗圓體"/>
        <family val="3"/>
      </rPr>
      <t>續完</t>
    </r>
    <r>
      <rPr>
        <sz val="12"/>
        <rFont val="Arial Narrow"/>
        <family val="2"/>
      </rPr>
      <t>)</t>
    </r>
  </si>
  <si>
    <r>
      <t>民國</t>
    </r>
    <r>
      <rPr>
        <sz val="9"/>
        <rFont val="Arial Narrow"/>
        <family val="2"/>
      </rPr>
      <t xml:space="preserve"> 103</t>
    </r>
    <r>
      <rPr>
        <sz val="9"/>
        <rFont val="華康粗圓體"/>
        <family val="3"/>
      </rPr>
      <t>年度</t>
    </r>
  </si>
  <si>
    <r>
      <t>民國</t>
    </r>
    <r>
      <rPr>
        <sz val="9"/>
        <rFont val="Times New Roman"/>
        <family val="1"/>
      </rPr>
      <t xml:space="preserve"> 103</t>
    </r>
    <r>
      <rPr>
        <sz val="9"/>
        <rFont val="華康粗圓體"/>
        <family val="3"/>
      </rPr>
      <t>年度</t>
    </r>
  </si>
  <si>
    <t>資料來源：本所總預算及追加減預算。
備註：民國103年12月25日平鎮市公所改制為平鎮區公所。</t>
  </si>
  <si>
    <t xml:space="preserve">備註：本表數字細數加總略有出入，係尾數四捨五入所致。
            </t>
  </si>
  <si>
    <t xml:space="preserve">備註：民國103年12月25日平鎮市公所改制為平鎮區公所。
 </t>
  </si>
  <si>
    <t>資料來源：根據本區總預算書及追加減預算。</t>
  </si>
  <si>
    <r>
      <t>103</t>
    </r>
    <r>
      <rPr>
        <sz val="8"/>
        <rFont val="華康粗圓體"/>
        <family val="3"/>
      </rPr>
      <t>年度</t>
    </r>
    <r>
      <rPr>
        <sz val="8"/>
        <rFont val="Arial Narrow"/>
        <family val="2"/>
      </rPr>
      <t xml:space="preserve"> 2014</t>
    </r>
  </si>
  <si>
    <r>
      <t>4</t>
    </r>
    <r>
      <rPr>
        <sz val="8"/>
        <rFont val="華康粗圓體"/>
        <family val="3"/>
      </rPr>
      <t>月</t>
    </r>
    <r>
      <rPr>
        <sz val="8"/>
        <rFont val="Arial Narrow"/>
        <family val="2"/>
      </rPr>
      <t xml:space="preserve"> Apr.</t>
    </r>
  </si>
  <si>
    <r>
      <t>7</t>
    </r>
    <r>
      <rPr>
        <sz val="8"/>
        <rFont val="華康粗圓體"/>
        <family val="3"/>
      </rPr>
      <t>月</t>
    </r>
    <r>
      <rPr>
        <sz val="8"/>
        <rFont val="Arial Narrow"/>
        <family val="2"/>
      </rPr>
      <t xml:space="preserve"> Jul.</t>
    </r>
  </si>
  <si>
    <r>
      <rPr>
        <sz val="8"/>
        <rFont val="華康粗圓體"/>
        <family val="3"/>
      </rP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</si>
  <si>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t>2</t>
    </r>
    <r>
      <rPr>
        <sz val="8"/>
        <rFont val="華康粗圓體"/>
        <family val="3"/>
      </rPr>
      <t>月</t>
    </r>
    <r>
      <rPr>
        <sz val="8"/>
        <rFont val="Arial Narrow"/>
        <family val="2"/>
      </rPr>
      <t xml:space="preserve"> Feb.</t>
    </r>
  </si>
  <si>
    <r>
      <rPr>
        <sz val="7.5"/>
        <rFont val="華康粗圓體"/>
        <family val="3"/>
      </rPr>
      <t>原預算</t>
    </r>
    <r>
      <rPr>
        <sz val="7.5"/>
        <rFont val="Arial Narrow"/>
        <family val="2"/>
      </rPr>
      <t xml:space="preserve"> Original Budgets</t>
    </r>
  </si>
  <si>
    <r>
      <rPr>
        <sz val="12"/>
        <rFont val="華康粗圓體"/>
        <family val="3"/>
      </rPr>
      <t>表</t>
    </r>
    <r>
      <rPr>
        <sz val="12"/>
        <rFont val="Arial Narrow"/>
        <family val="2"/>
      </rPr>
      <t>6-2</t>
    </r>
    <r>
      <rPr>
        <sz val="12"/>
        <rFont val="華康粗圓體"/>
        <family val="3"/>
      </rPr>
      <t>、本區歲入預決算－按來源別分</t>
    </r>
  </si>
  <si>
    <r>
      <rPr>
        <sz val="9"/>
        <rFont val="華康粗圓體"/>
        <family val="3"/>
      </rPr>
      <t>民國</t>
    </r>
    <r>
      <rPr>
        <sz val="9"/>
        <rFont val="Arial Narrow"/>
        <family val="2"/>
      </rPr>
      <t xml:space="preserve"> 105 </t>
    </r>
    <r>
      <rPr>
        <sz val="9"/>
        <rFont val="華康粗圓體"/>
        <family val="3"/>
      </rPr>
      <t>年度</t>
    </r>
  </si>
  <si>
    <t>規費收入</t>
  </si>
  <si>
    <t>財產收入</t>
  </si>
  <si>
    <r>
      <t xml:space="preserve"> </t>
    </r>
    <r>
      <rPr>
        <sz val="8"/>
        <rFont val="華康粗圓體"/>
        <family val="3"/>
      </rPr>
      <t>罰款及賠償
收  入</t>
    </r>
  </si>
  <si>
    <t>補助及協助
收  入</t>
  </si>
  <si>
    <t>稅課收入</t>
  </si>
  <si>
    <r>
      <rPr>
        <sz val="8"/>
        <rFont val="華康粗圓體"/>
        <family val="3"/>
      </rPr>
      <t>信託管理
收</t>
    </r>
    <r>
      <rPr>
        <sz val="8"/>
        <rFont val="Arial Narrow"/>
        <family val="2"/>
      </rPr>
      <t xml:space="preserve">    </t>
    </r>
    <r>
      <rPr>
        <sz val="8"/>
        <rFont val="華康粗圓體"/>
        <family val="3"/>
      </rPr>
      <t>入</t>
    </r>
  </si>
  <si>
    <t>捐獻及贈與
收  入</t>
  </si>
  <si>
    <t>其他收入</t>
  </si>
  <si>
    <r>
      <rPr>
        <sz val="9"/>
        <rFont val="華康粗圓體"/>
        <family val="3"/>
      </rPr>
      <t>民國</t>
    </r>
    <r>
      <rPr>
        <sz val="9"/>
        <rFont val="Arial Narrow"/>
        <family val="2"/>
      </rPr>
      <t xml:space="preserve"> 104</t>
    </r>
    <r>
      <rPr>
        <sz val="9"/>
        <rFont val="華康粗圓體"/>
        <family val="3"/>
      </rPr>
      <t>年度</t>
    </r>
  </si>
  <si>
    <r>
      <rPr>
        <sz val="8"/>
        <rFont val="華康粗圓體"/>
        <family val="3"/>
      </rPr>
      <t>信託管理
收</t>
    </r>
    <r>
      <rPr>
        <sz val="8"/>
        <rFont val="Arial Narrow"/>
        <family val="2"/>
      </rPr>
      <t xml:space="preserve">   </t>
    </r>
    <r>
      <rPr>
        <sz val="8"/>
        <rFont val="華康粗圓體"/>
        <family val="3"/>
      </rPr>
      <t>入</t>
    </r>
  </si>
  <si>
    <r>
      <rPr>
        <sz val="8"/>
        <rFont val="華康粗圓體"/>
        <family val="3"/>
      </rP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</si>
  <si>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t>稅課收入</t>
  </si>
  <si>
    <r>
      <rPr>
        <sz val="8"/>
        <rFont val="華康粗圓體"/>
        <family val="3"/>
      </rP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</si>
  <si>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t>規費收入</t>
  </si>
  <si>
    <t>其他收入</t>
  </si>
  <si>
    <t>資料來源：本所財政課統計資料。</t>
  </si>
  <si>
    <t>註:民國103年12月25日平鎮市公所改制為平鎮區公所,並改為單位預算。</t>
  </si>
  <si>
    <r>
      <rPr>
        <sz val="9.5"/>
        <rFont val="細明體"/>
        <family val="3"/>
      </rPr>
      <t>註</t>
    </r>
    <r>
      <rPr>
        <sz val="9.5"/>
        <rFont val="Arial Narrow"/>
        <family val="2"/>
      </rPr>
      <t>:</t>
    </r>
    <r>
      <rPr>
        <sz val="9.5"/>
        <rFont val="細明體"/>
        <family val="3"/>
      </rPr>
      <t>民國</t>
    </r>
    <r>
      <rPr>
        <sz val="9.5"/>
        <rFont val="Arial Narrow"/>
        <family val="2"/>
      </rPr>
      <t>103</t>
    </r>
    <r>
      <rPr>
        <sz val="9.5"/>
        <rFont val="細明體"/>
        <family val="3"/>
      </rPr>
      <t>年</t>
    </r>
    <r>
      <rPr>
        <sz val="9.5"/>
        <rFont val="Arial Narrow"/>
        <family val="2"/>
      </rPr>
      <t>12</t>
    </r>
    <r>
      <rPr>
        <sz val="9.5"/>
        <rFont val="細明體"/>
        <family val="3"/>
      </rPr>
      <t>月</t>
    </r>
    <r>
      <rPr>
        <sz val="9.5"/>
        <rFont val="Arial Narrow"/>
        <family val="2"/>
      </rPr>
      <t>25</t>
    </r>
    <r>
      <rPr>
        <sz val="9.5"/>
        <rFont val="細明體"/>
        <family val="3"/>
      </rPr>
      <t>日平鎮市公所改制為平鎮區公所</t>
    </r>
    <r>
      <rPr>
        <sz val="9.5"/>
        <rFont val="細明體"/>
        <family val="3"/>
      </rPr>
      <t>。</t>
    </r>
  </si>
  <si>
    <r>
      <rPr>
        <sz val="9.5"/>
        <rFont val="細明體"/>
        <family val="3"/>
      </rPr>
      <t>註</t>
    </r>
    <r>
      <rPr>
        <sz val="9.5"/>
        <rFont val="Arial Narrow"/>
        <family val="2"/>
      </rPr>
      <t>:</t>
    </r>
    <r>
      <rPr>
        <sz val="9.5"/>
        <rFont val="細明體"/>
        <family val="3"/>
      </rPr>
      <t>民國</t>
    </r>
    <r>
      <rPr>
        <sz val="9.5"/>
        <rFont val="Arial Narrow"/>
        <family val="2"/>
      </rPr>
      <t>103</t>
    </r>
    <r>
      <rPr>
        <sz val="9.5"/>
        <rFont val="細明體"/>
        <family val="3"/>
      </rPr>
      <t>年</t>
    </r>
    <r>
      <rPr>
        <sz val="9.5"/>
        <rFont val="Arial Narrow"/>
        <family val="2"/>
      </rPr>
      <t>12</t>
    </r>
    <r>
      <rPr>
        <sz val="9.5"/>
        <rFont val="細明體"/>
        <family val="3"/>
      </rPr>
      <t>月</t>
    </r>
    <r>
      <rPr>
        <sz val="9.5"/>
        <rFont val="Arial Narrow"/>
        <family val="2"/>
      </rPr>
      <t>25</t>
    </r>
    <r>
      <rPr>
        <sz val="9.5"/>
        <rFont val="細明體"/>
        <family val="3"/>
      </rPr>
      <t>日平鎮市公所改制為平鎮區公所。</t>
    </r>
  </si>
  <si>
    <r>
      <t>Source</t>
    </r>
    <r>
      <rPr>
        <sz val="9"/>
        <rFont val="細明體"/>
        <family val="3"/>
      </rPr>
      <t>：</t>
    </r>
    <r>
      <rPr>
        <sz val="9"/>
        <rFont val="Arial Narrow"/>
        <family val="2"/>
      </rPr>
      <t>This office's  general budget and reapportionment</t>
    </r>
  </si>
  <si>
    <r>
      <rPr>
        <sz val="7.5"/>
        <rFont val="華康粗圓體"/>
        <family val="3"/>
      </rPr>
      <t>追加減後預算</t>
    </r>
    <r>
      <rPr>
        <sz val="7.5"/>
        <rFont val="Arial Narrow"/>
        <family val="2"/>
      </rPr>
      <t xml:space="preserve"> Budgets after Reapportionments</t>
    </r>
  </si>
  <si>
    <r>
      <rPr>
        <sz val="7.5"/>
        <rFont val="華康粗圓體"/>
        <family val="3"/>
      </rPr>
      <t>原預算</t>
    </r>
    <r>
      <rPr>
        <sz val="7.5"/>
        <rFont val="Arial Narrow"/>
        <family val="2"/>
      </rPr>
      <t xml:space="preserve"> Original Budgets</t>
    </r>
  </si>
  <si>
    <r>
      <rPr>
        <sz val="9"/>
        <rFont val="華康粗圓體"/>
        <family val="3"/>
      </rPr>
      <t>民國</t>
    </r>
    <r>
      <rPr>
        <sz val="9"/>
        <rFont val="Arial Narrow"/>
        <family val="2"/>
      </rPr>
      <t xml:space="preserve"> 103</t>
    </r>
    <r>
      <rPr>
        <sz val="9"/>
        <rFont val="華康粗圓體"/>
        <family val="3"/>
      </rPr>
      <t>年度</t>
    </r>
  </si>
  <si>
    <r>
      <rPr>
        <sz val="9"/>
        <rFont val="華康粗圓體"/>
        <family val="3"/>
      </rPr>
      <t>民國</t>
    </r>
    <r>
      <rPr>
        <sz val="9"/>
        <rFont val="Arial Narrow"/>
        <family val="2"/>
      </rPr>
      <t xml:space="preserve"> 94 </t>
    </r>
    <r>
      <rPr>
        <sz val="9"/>
        <rFont val="華康粗圓體"/>
        <family val="3"/>
      </rPr>
      <t>年度</t>
    </r>
  </si>
  <si>
    <t>Expenditure for
Social Relief</t>
  </si>
  <si>
    <t>Expenditure
for Social Insurance</t>
  </si>
  <si>
    <t>Other Economic Service</t>
  </si>
  <si>
    <t>Expenditure for Communication</t>
  </si>
  <si>
    <t>Expenditure for Industry</t>
  </si>
  <si>
    <t>Expenditure for Agriculture</t>
  </si>
  <si>
    <t>Expenditure for Culture</t>
  </si>
  <si>
    <t>Science Expenditure</t>
  </si>
  <si>
    <t>Expenditure for Education</t>
  </si>
  <si>
    <t>Financial Expenditure</t>
  </si>
  <si>
    <t>Civil Affairs Expenditure</t>
  </si>
  <si>
    <t>Administrative Expenditure</t>
  </si>
  <si>
    <t>Expenditure for Political Function</t>
  </si>
  <si>
    <t>Grand Total</t>
  </si>
  <si>
    <t>Fiscal Year</t>
  </si>
  <si>
    <r>
      <rPr>
        <sz val="8.5"/>
        <rFont val="華康粗圓體"/>
        <family val="3"/>
      </rPr>
      <t>社會救助
支　　出</t>
    </r>
  </si>
  <si>
    <r>
      <rPr>
        <sz val="8.5"/>
        <rFont val="華康粗圓體"/>
        <family val="3"/>
      </rPr>
      <t>社會保險
支　　出</t>
    </r>
  </si>
  <si>
    <r>
      <rPr>
        <sz val="8.5"/>
        <rFont val="華康粗圓體"/>
        <family val="3"/>
      </rPr>
      <t>其他經濟
服務支出</t>
    </r>
  </si>
  <si>
    <r>
      <rPr>
        <sz val="8.5"/>
        <rFont val="華康粗圓體"/>
        <family val="3"/>
      </rPr>
      <t>交通支出</t>
    </r>
  </si>
  <si>
    <r>
      <rPr>
        <sz val="8.5"/>
        <rFont val="華康粗圓體"/>
        <family val="3"/>
      </rPr>
      <t>工業支出</t>
    </r>
  </si>
  <si>
    <r>
      <rPr>
        <sz val="8.5"/>
        <rFont val="華康粗圓體"/>
        <family val="3"/>
      </rPr>
      <t>農業支出</t>
    </r>
  </si>
  <si>
    <r>
      <rPr>
        <sz val="8.5"/>
        <rFont val="華康粗圓體"/>
        <family val="3"/>
      </rPr>
      <t>文化支出</t>
    </r>
  </si>
  <si>
    <r>
      <rPr>
        <sz val="8.5"/>
        <rFont val="華康粗圓體"/>
        <family val="3"/>
      </rPr>
      <t>科學支出</t>
    </r>
  </si>
  <si>
    <r>
      <rPr>
        <sz val="8.5"/>
        <rFont val="華康粗圓體"/>
        <family val="3"/>
      </rPr>
      <t>教育支出</t>
    </r>
  </si>
  <si>
    <r>
      <rPr>
        <sz val="8.5"/>
        <rFont val="華康粗圓體"/>
        <family val="3"/>
      </rPr>
      <t>財務支出</t>
    </r>
  </si>
  <si>
    <r>
      <rPr>
        <sz val="8.5"/>
        <rFont val="華康粗圓體"/>
        <family val="3"/>
      </rPr>
      <t>民政支出</t>
    </r>
  </si>
  <si>
    <r>
      <rPr>
        <sz val="8.5"/>
        <rFont val="華康粗圓體"/>
        <family val="3"/>
      </rPr>
      <t>行政支出</t>
    </r>
  </si>
  <si>
    <r>
      <rPr>
        <sz val="8.5"/>
        <rFont val="華康粗圓體"/>
        <family val="3"/>
      </rPr>
      <t>政權行使
支　　出</t>
    </r>
  </si>
  <si>
    <r>
      <rPr>
        <sz val="8.5"/>
        <rFont val="華康粗圓體"/>
        <family val="3"/>
      </rPr>
      <t>總　　計</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</si>
  <si>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</si>
  <si>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t>Unit:NT$1,000</t>
  </si>
  <si>
    <r>
      <rPr>
        <sz val="8.5"/>
        <rFont val="華康中黑體"/>
        <family val="3"/>
      </rPr>
      <t>單位：新臺幣千元</t>
    </r>
  </si>
  <si>
    <t>Budget</t>
  </si>
  <si>
    <r>
      <rPr>
        <sz val="11"/>
        <rFont val="華康粗圓體"/>
        <family val="3"/>
      </rPr>
      <t>　預　　算　</t>
    </r>
  </si>
  <si>
    <r>
      <t>6-3</t>
    </r>
    <r>
      <rPr>
        <sz val="12"/>
        <rFont val="華康粗圓體"/>
        <family val="3"/>
      </rPr>
      <t>、</t>
    </r>
    <r>
      <rPr>
        <sz val="12"/>
        <rFont val="Arial Narrow"/>
        <family val="2"/>
      </rPr>
      <t>Budget and Settled Account of Expenditures by Administrative Affairs</t>
    </r>
  </si>
  <si>
    <r>
      <rPr>
        <sz val="12"/>
        <rFont val="華康粗圓體"/>
        <family val="3"/>
      </rPr>
      <t>表</t>
    </r>
    <r>
      <rPr>
        <sz val="12"/>
        <rFont val="Arial Narrow"/>
        <family val="2"/>
      </rPr>
      <t>6-3</t>
    </r>
    <r>
      <rPr>
        <sz val="12"/>
        <rFont val="華康粗圓體"/>
        <family val="3"/>
      </rPr>
      <t>、歲出預算－按政事別分</t>
    </r>
  </si>
  <si>
    <t xml:space="preserve">    Banking and finance</t>
  </si>
  <si>
    <r>
      <rPr>
        <sz val="9"/>
        <rFont val="華康中黑體"/>
        <family val="3"/>
      </rPr>
      <t>金融財政</t>
    </r>
  </si>
  <si>
    <t>Other Expenditure</t>
  </si>
  <si>
    <t>Second Reserve Fund</t>
  </si>
  <si>
    <t>Expenditure for Transfers of General characters</t>
  </si>
  <si>
    <t>Expenditure for Transfers of Special Characters</t>
  </si>
  <si>
    <t>Expend-iture for Assistance</t>
  </si>
  <si>
    <t xml:space="preserve">Expenditure for Interest Payment </t>
  </si>
  <si>
    <t>Expenditure on Retirement and Pension</t>
  </si>
  <si>
    <t>Expenditure
for Environmental Protection</t>
  </si>
  <si>
    <t>Expenditure for Public Health</t>
  </si>
  <si>
    <t>Community Development</t>
  </si>
  <si>
    <t>Expenditure for Employment Service</t>
  </si>
  <si>
    <t>Expenditure for Beneficial Service</t>
  </si>
  <si>
    <r>
      <rPr>
        <sz val="8.5"/>
        <rFont val="華康粗圓體"/>
        <family val="3"/>
      </rPr>
      <t>其他支出</t>
    </r>
  </si>
  <si>
    <r>
      <rPr>
        <sz val="8.5"/>
        <rFont val="華康粗圓體"/>
        <family val="3"/>
      </rPr>
      <t>第　二
預備金</t>
    </r>
  </si>
  <si>
    <r>
      <rPr>
        <sz val="8.5"/>
        <rFont val="華康粗圓體"/>
        <family val="3"/>
      </rPr>
      <t>平衡預算
補助支出</t>
    </r>
  </si>
  <si>
    <r>
      <rPr>
        <sz val="8.5"/>
        <rFont val="華康粗圓體"/>
        <family val="3"/>
      </rPr>
      <t>專案補助
支　　出</t>
    </r>
  </si>
  <si>
    <r>
      <rPr>
        <sz val="8.5"/>
        <rFont val="華康粗圓體"/>
        <family val="3"/>
      </rPr>
      <t>協助支出</t>
    </r>
  </si>
  <si>
    <r>
      <rPr>
        <sz val="8.5"/>
        <rFont val="華康粗圓體"/>
        <family val="3"/>
      </rPr>
      <t>債務付息
支　　出</t>
    </r>
  </si>
  <si>
    <r>
      <rPr>
        <sz val="8.5"/>
        <rFont val="華康粗圓體"/>
        <family val="3"/>
      </rPr>
      <t>退休撫卹
給付支出</t>
    </r>
  </si>
  <si>
    <r>
      <rPr>
        <sz val="8.5"/>
        <rFont val="華康粗圓體"/>
        <family val="3"/>
      </rPr>
      <t>環境保護
支　　出</t>
    </r>
  </si>
  <si>
    <r>
      <rPr>
        <sz val="8.5"/>
        <rFont val="華康粗圓體"/>
        <family val="3"/>
      </rPr>
      <t>醫療保健
支　　出</t>
    </r>
  </si>
  <si>
    <r>
      <rPr>
        <sz val="8.5"/>
        <rFont val="華康粗圓體"/>
        <family val="3"/>
      </rPr>
      <t>社區發展
支　　出</t>
    </r>
  </si>
  <si>
    <r>
      <rPr>
        <sz val="8.5"/>
        <rFont val="華康粗圓體"/>
        <family val="3"/>
      </rPr>
      <t>國民就業
支　　出</t>
    </r>
  </si>
  <si>
    <r>
      <rPr>
        <sz val="8.5"/>
        <rFont val="華康粗圓體"/>
        <family val="3"/>
      </rPr>
      <t>福利服務
支　　出</t>
    </r>
  </si>
  <si>
    <r>
      <rPr>
        <sz val="12"/>
        <rFont val="華康粗圓體"/>
        <family val="3"/>
      </rP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續一</t>
    </r>
    <r>
      <rPr>
        <sz val="12"/>
        <rFont val="Arial Narrow"/>
        <family val="2"/>
      </rPr>
      <t>)</t>
    </r>
  </si>
  <si>
    <r>
      <rPr>
        <sz val="12"/>
        <rFont val="華康粗圓體"/>
        <family val="3"/>
      </rPr>
      <t>表</t>
    </r>
    <r>
      <rPr>
        <sz val="12"/>
        <rFont val="Arial Narrow"/>
        <family val="2"/>
      </rPr>
      <t>6-5</t>
    </r>
    <r>
      <rPr>
        <sz val="12"/>
        <rFont val="華康粗圓體"/>
        <family val="3"/>
      </rPr>
      <t>、本區公庫收支</t>
    </r>
  </si>
  <si>
    <r>
      <t>6-5</t>
    </r>
    <r>
      <rPr>
        <sz val="12"/>
        <rFont val="細明體"/>
        <family val="3"/>
      </rPr>
      <t>、</t>
    </r>
    <r>
      <rPr>
        <sz val="12"/>
        <rFont val="Arial Narrow"/>
        <family val="2"/>
      </rPr>
      <t>This city public treasury revenue and expenditure</t>
    </r>
  </si>
  <si>
    <r>
      <rPr>
        <sz val="12"/>
        <rFont val="華康粗圓體"/>
        <family val="3"/>
      </rPr>
      <t>表</t>
    </r>
    <r>
      <rPr>
        <sz val="12"/>
        <rFont val="Arial Narrow"/>
        <family val="2"/>
      </rPr>
      <t>6-5</t>
    </r>
    <r>
      <rPr>
        <sz val="12"/>
        <rFont val="華康粗圓體"/>
        <family val="3"/>
      </rPr>
      <t>、本區公庫收支</t>
    </r>
    <r>
      <rPr>
        <sz val="12"/>
        <rFont val="Arial Narrow"/>
        <family val="2"/>
      </rPr>
      <t>(</t>
    </r>
    <r>
      <rPr>
        <sz val="12"/>
        <rFont val="華康粗圓體"/>
        <family val="3"/>
      </rPr>
      <t>續</t>
    </r>
    <r>
      <rPr>
        <sz val="12"/>
        <rFont val="Arial Narrow"/>
        <family val="2"/>
      </rPr>
      <t>)</t>
    </r>
  </si>
  <si>
    <r>
      <t>6-5</t>
    </r>
    <r>
      <rPr>
        <sz val="12"/>
        <rFont val="細明體"/>
        <family val="3"/>
      </rPr>
      <t>、</t>
    </r>
    <r>
      <rPr>
        <sz val="12"/>
        <rFont val="Arial Narrow"/>
        <family val="2"/>
      </rPr>
      <t>This city public treasury revenue and expenditure(Cont.)</t>
    </r>
  </si>
  <si>
    <r>
      <rPr>
        <sz val="12"/>
        <rFont val="華康粗圓體"/>
        <family val="3"/>
      </rPr>
      <t>表</t>
    </r>
    <r>
      <rPr>
        <sz val="12"/>
        <rFont val="Arial Narrow"/>
        <family val="2"/>
      </rPr>
      <t xml:space="preserve"> 6-6</t>
    </r>
    <r>
      <rPr>
        <sz val="12"/>
        <rFont val="華康粗圓體"/>
        <family val="3"/>
      </rPr>
      <t>、</t>
    </r>
    <r>
      <rPr>
        <sz val="12"/>
        <rFont val="Arial Narrow"/>
        <family val="2"/>
      </rPr>
      <t xml:space="preserve"> </t>
    </r>
    <r>
      <rPr>
        <sz val="12"/>
        <rFont val="華康粗圓體"/>
        <family val="3"/>
      </rPr>
      <t xml:space="preserve">本區歷年總預算額
</t>
    </r>
    <r>
      <rPr>
        <sz val="12"/>
        <rFont val="Arial Narrow"/>
        <family val="2"/>
      </rPr>
      <t>6-6</t>
    </r>
    <r>
      <rPr>
        <sz val="12"/>
        <rFont val="華康粗圓體"/>
        <family val="3"/>
      </rPr>
      <t>、</t>
    </r>
    <r>
      <rPr>
        <sz val="12"/>
        <rFont val="Arial Narrow"/>
        <family val="2"/>
      </rPr>
      <t>Budgets over the Years</t>
    </r>
  </si>
  <si>
    <t>　預　　算　</t>
  </si>
  <si>
    <r>
      <t>　　　</t>
    </r>
    <r>
      <rPr>
        <sz val="8"/>
        <color indexed="8"/>
        <rFont val="Arial Narrow"/>
        <family val="2"/>
      </rPr>
      <t>4.</t>
    </r>
    <r>
      <rPr>
        <sz val="8"/>
        <color indexed="8"/>
        <rFont val="細明體"/>
        <family val="3"/>
      </rPr>
      <t>產物保險合作社納入本國產物保險公司計算。</t>
    </r>
  </si>
  <si>
    <r>
      <rPr>
        <sz val="8.5"/>
        <color indexed="8"/>
        <rFont val="華康中黑體"/>
        <family val="3"/>
      </rPr>
      <t>　　</t>
    </r>
    <r>
      <rPr>
        <sz val="8.5"/>
        <color indexed="8"/>
        <rFont val="Arial Narrow"/>
        <family val="2"/>
      </rPr>
      <t xml:space="preserve">  4. Property insurance credit unions count as domestic property insurance companies.</t>
    </r>
  </si>
  <si>
    <t>資料來源：本所總預算及追加減預算。
備註：民國103年12月25日平鎮市公所改制為平鎮區公所。</t>
  </si>
  <si>
    <t>經常門</t>
  </si>
  <si>
    <t>一般行政</t>
  </si>
  <si>
    <t>區政業務</t>
  </si>
  <si>
    <t>區政業務</t>
  </si>
  <si>
    <t>資本門</t>
  </si>
  <si>
    <t>統籌支撥科目</t>
  </si>
  <si>
    <t>工務業務</t>
  </si>
  <si>
    <t>公務人員 
退休給付</t>
  </si>
  <si>
    <t>公務人員
撫卹給付</t>
  </si>
  <si>
    <t>公教人員
各項補助</t>
  </si>
  <si>
    <t>一般行政</t>
  </si>
  <si>
    <t>區政業務</t>
  </si>
  <si>
    <t>文化業務</t>
  </si>
  <si>
    <t>工務業務</t>
  </si>
  <si>
    <t>社政業務</t>
  </si>
  <si>
    <t>社政業務</t>
  </si>
  <si>
    <t>表6-4、本區歲出預決算－按機關別分</t>
  </si>
  <si>
    <r>
      <rPr>
        <sz val="11"/>
        <rFont val="華康粗圓體"/>
        <family val="3"/>
      </rPr>
      <t>年</t>
    </r>
    <r>
      <rPr>
        <sz val="11"/>
        <rFont val="Arial Narrow"/>
        <family val="2"/>
      </rPr>
      <t xml:space="preserve"> </t>
    </r>
    <r>
      <rPr>
        <sz val="11"/>
        <rFont val="華康粗圓體"/>
        <family val="3"/>
      </rPr>
      <t>度</t>
    </r>
    <r>
      <rPr>
        <sz val="11"/>
        <rFont val="Arial Narrow"/>
        <family val="2"/>
      </rPr>
      <t xml:space="preserve"> </t>
    </r>
    <r>
      <rPr>
        <sz val="11"/>
        <rFont val="華康粗圓體"/>
        <family val="3"/>
      </rPr>
      <t>別</t>
    </r>
  </si>
  <si>
    <r>
      <rPr>
        <sz val="11"/>
        <rFont val="華康粗圓體"/>
        <family val="3"/>
      </rPr>
      <t>總　　計</t>
    </r>
  </si>
  <si>
    <r>
      <rPr>
        <sz val="10"/>
        <rFont val="華康中黑體"/>
        <family val="3"/>
      </rPr>
      <t>金融財政</t>
    </r>
  </si>
  <si>
    <r>
      <rPr>
        <sz val="9"/>
        <rFont val="華康中黑體"/>
        <family val="3"/>
      </rPr>
      <t>單位：新臺幣千元</t>
    </r>
  </si>
  <si>
    <r>
      <rPr>
        <sz val="12"/>
        <rFont val="華康粗圓體"/>
        <family val="3"/>
      </rPr>
      <t>民國</t>
    </r>
    <r>
      <rPr>
        <sz val="12"/>
        <rFont val="Arial Narrow"/>
        <family val="2"/>
      </rPr>
      <t xml:space="preserve"> 104</t>
    </r>
    <r>
      <rPr>
        <sz val="12"/>
        <rFont val="華康粗圓體"/>
        <family val="3"/>
      </rPr>
      <t>年度</t>
    </r>
  </si>
  <si>
    <r>
      <rPr>
        <sz val="12"/>
        <rFont val="華康粗圓體"/>
        <family val="3"/>
      </rPr>
      <t>民國</t>
    </r>
    <r>
      <rPr>
        <sz val="12"/>
        <rFont val="Arial Narrow"/>
        <family val="2"/>
      </rPr>
      <t xml:space="preserve"> 105 </t>
    </r>
    <r>
      <rPr>
        <sz val="12"/>
        <rFont val="華康粗圓體"/>
        <family val="3"/>
      </rPr>
      <t>年度</t>
    </r>
  </si>
  <si>
    <r>
      <t>Source</t>
    </r>
    <r>
      <rPr>
        <sz val="10"/>
        <rFont val="細明體"/>
        <family val="3"/>
      </rPr>
      <t>：</t>
    </r>
    <r>
      <rPr>
        <sz val="10"/>
        <rFont val="Arial Narrow"/>
        <family val="2"/>
      </rPr>
      <t>This office's  general budget and reapportionment</t>
    </r>
  </si>
  <si>
    <t>資料來源：根據本所總決算書。
備註：民國103年12月25日平鎮市公所改制為平鎮區公所。</t>
  </si>
  <si>
    <r>
      <t>Source</t>
    </r>
    <r>
      <rPr>
        <sz val="11"/>
        <rFont val="標楷體"/>
        <family val="4"/>
      </rPr>
      <t>：</t>
    </r>
    <r>
      <rPr>
        <sz val="11"/>
        <rFont val="Arial Narrow"/>
        <family val="2"/>
      </rPr>
      <t>This office's  general final accounts</t>
    </r>
  </si>
  <si>
    <t>民國104年度</t>
  </si>
  <si>
    <r>
      <t>表</t>
    </r>
    <r>
      <rPr>
        <sz val="16"/>
        <rFont val="Arial"/>
        <family val="2"/>
      </rPr>
      <t>6-4</t>
    </r>
    <r>
      <rPr>
        <sz val="16"/>
        <rFont val="華康粗圓體"/>
        <family val="3"/>
      </rPr>
      <t>、本區歲出預決算－按機關別分</t>
    </r>
  </si>
  <si>
    <r>
      <rPr>
        <sz val="10"/>
        <rFont val="細明體"/>
        <family val="3"/>
      </rPr>
      <t>單位</t>
    </r>
    <r>
      <rPr>
        <sz val="10"/>
        <rFont val="Arial Narrow"/>
        <family val="2"/>
      </rPr>
      <t>:</t>
    </r>
    <r>
      <rPr>
        <sz val="10"/>
        <rFont val="細明體"/>
        <family val="3"/>
      </rPr>
      <t>新臺幣千元</t>
    </r>
  </si>
  <si>
    <t>一般行政</t>
  </si>
  <si>
    <t>文化業務</t>
  </si>
  <si>
    <t>工務業務</t>
  </si>
  <si>
    <t>災害
準備金</t>
  </si>
  <si>
    <r>
      <t>103</t>
    </r>
    <r>
      <rPr>
        <sz val="8"/>
        <rFont val="華康粗圓體"/>
        <family val="3"/>
      </rPr>
      <t>年度</t>
    </r>
    <r>
      <rPr>
        <sz val="8"/>
        <rFont val="Arial Narrow"/>
        <family val="2"/>
      </rPr>
      <t>2014</t>
    </r>
  </si>
  <si>
    <r>
      <rPr>
        <sz val="10"/>
        <rFont val="華康粗圓體"/>
        <family val="3"/>
      </rPr>
      <t>民國</t>
    </r>
    <r>
      <rPr>
        <sz val="10"/>
        <rFont val="Arial Narrow"/>
        <family val="2"/>
      </rPr>
      <t>96</t>
    </r>
    <r>
      <rPr>
        <sz val="10"/>
        <rFont val="華康粗圓體"/>
        <family val="3"/>
      </rPr>
      <t>年底</t>
    </r>
    <r>
      <rPr>
        <sz val="10"/>
        <rFont val="Arial Narrow"/>
        <family val="2"/>
      </rPr>
      <t xml:space="preserve"> End of 2007</t>
    </r>
  </si>
  <si>
    <r>
      <rPr>
        <sz val="10"/>
        <rFont val="華康粗圓體"/>
        <family val="3"/>
      </rPr>
      <t>民國</t>
    </r>
    <r>
      <rPr>
        <sz val="10"/>
        <rFont val="Arial Narrow"/>
        <family val="2"/>
      </rPr>
      <t>97</t>
    </r>
    <r>
      <rPr>
        <sz val="10"/>
        <rFont val="華康粗圓體"/>
        <family val="3"/>
      </rPr>
      <t>年底</t>
    </r>
    <r>
      <rPr>
        <sz val="10"/>
        <rFont val="Arial Narrow"/>
        <family val="2"/>
      </rPr>
      <t xml:space="preserve"> End of 2008</t>
    </r>
  </si>
  <si>
    <r>
      <rPr>
        <sz val="10"/>
        <rFont val="華康粗圓體"/>
        <family val="3"/>
      </rPr>
      <t>民國</t>
    </r>
    <r>
      <rPr>
        <sz val="10"/>
        <rFont val="Arial Narrow"/>
        <family val="2"/>
      </rPr>
      <t>98</t>
    </r>
    <r>
      <rPr>
        <sz val="10"/>
        <rFont val="華康粗圓體"/>
        <family val="3"/>
      </rPr>
      <t>年底</t>
    </r>
    <r>
      <rPr>
        <sz val="10"/>
        <rFont val="Arial Narrow"/>
        <family val="2"/>
      </rPr>
      <t xml:space="preserve"> End of 2009</t>
    </r>
  </si>
  <si>
    <r>
      <rPr>
        <sz val="10"/>
        <rFont val="華康粗圓體"/>
        <family val="3"/>
      </rPr>
      <t>民國</t>
    </r>
    <r>
      <rPr>
        <sz val="10"/>
        <rFont val="Arial Narrow"/>
        <family val="2"/>
      </rPr>
      <t>99</t>
    </r>
    <r>
      <rPr>
        <sz val="10"/>
        <rFont val="華康粗圓體"/>
        <family val="3"/>
      </rPr>
      <t>年底</t>
    </r>
    <r>
      <rPr>
        <sz val="10"/>
        <rFont val="Arial Narrow"/>
        <family val="2"/>
      </rPr>
      <t xml:space="preserve"> End of 2010</t>
    </r>
  </si>
  <si>
    <r>
      <rPr>
        <sz val="10"/>
        <rFont val="華康粗圓體"/>
        <family val="3"/>
      </rPr>
      <t>民國</t>
    </r>
    <r>
      <rPr>
        <sz val="10"/>
        <rFont val="Arial Narrow"/>
        <family val="2"/>
      </rPr>
      <t>100</t>
    </r>
    <r>
      <rPr>
        <sz val="10"/>
        <rFont val="華康粗圓體"/>
        <family val="3"/>
      </rPr>
      <t>年底</t>
    </r>
    <r>
      <rPr>
        <sz val="10"/>
        <rFont val="Arial Narrow"/>
        <family val="2"/>
      </rPr>
      <t xml:space="preserve"> End of 2011</t>
    </r>
  </si>
  <si>
    <r>
      <rPr>
        <sz val="10"/>
        <rFont val="華康粗圓體"/>
        <family val="3"/>
      </rPr>
      <t>民國</t>
    </r>
    <r>
      <rPr>
        <sz val="10"/>
        <rFont val="Arial Narrow"/>
        <family val="2"/>
      </rPr>
      <t>101</t>
    </r>
    <r>
      <rPr>
        <sz val="10"/>
        <rFont val="華康粗圓體"/>
        <family val="3"/>
      </rPr>
      <t>年底</t>
    </r>
    <r>
      <rPr>
        <sz val="10"/>
        <rFont val="Arial Narrow"/>
        <family val="2"/>
      </rPr>
      <t xml:space="preserve"> End of 2012</t>
    </r>
  </si>
  <si>
    <r>
      <rPr>
        <sz val="10"/>
        <rFont val="華康粗圓體"/>
        <family val="3"/>
      </rPr>
      <t>民國</t>
    </r>
    <r>
      <rPr>
        <sz val="10"/>
        <rFont val="Arial Narrow"/>
        <family val="2"/>
      </rPr>
      <t>102</t>
    </r>
    <r>
      <rPr>
        <sz val="10"/>
        <rFont val="華康粗圓體"/>
        <family val="3"/>
      </rPr>
      <t>年底</t>
    </r>
    <r>
      <rPr>
        <sz val="10"/>
        <rFont val="Arial Narrow"/>
        <family val="2"/>
      </rPr>
      <t xml:space="preserve"> End of 2013</t>
    </r>
  </si>
  <si>
    <r>
      <rPr>
        <sz val="10"/>
        <rFont val="華康粗圓體"/>
        <family val="3"/>
      </rPr>
      <t>民國</t>
    </r>
    <r>
      <rPr>
        <sz val="10"/>
        <rFont val="Arial Narrow"/>
        <family val="2"/>
      </rPr>
      <t>103</t>
    </r>
    <r>
      <rPr>
        <sz val="10"/>
        <rFont val="華康粗圓體"/>
        <family val="3"/>
      </rPr>
      <t>年底</t>
    </r>
    <r>
      <rPr>
        <sz val="10"/>
        <rFont val="Arial Narrow"/>
        <family val="2"/>
      </rPr>
      <t xml:space="preserve"> End of 2014</t>
    </r>
  </si>
  <si>
    <r>
      <rPr>
        <sz val="10"/>
        <rFont val="華康粗圓體"/>
        <family val="3"/>
      </rPr>
      <t>民國</t>
    </r>
    <r>
      <rPr>
        <sz val="10"/>
        <rFont val="Arial Narrow"/>
        <family val="2"/>
      </rPr>
      <t>104</t>
    </r>
    <r>
      <rPr>
        <sz val="10"/>
        <rFont val="華康粗圓體"/>
        <family val="3"/>
      </rPr>
      <t>年底</t>
    </r>
    <r>
      <rPr>
        <sz val="10"/>
        <rFont val="Arial Narrow"/>
        <family val="2"/>
      </rPr>
      <t xml:space="preserve"> End of 2015</t>
    </r>
  </si>
  <si>
    <r>
      <rPr>
        <sz val="10"/>
        <rFont val="華康粗圓體"/>
        <family val="3"/>
      </rPr>
      <t>民國</t>
    </r>
    <r>
      <rPr>
        <sz val="10"/>
        <rFont val="Arial Narrow"/>
        <family val="2"/>
      </rPr>
      <t>105</t>
    </r>
    <r>
      <rPr>
        <sz val="10"/>
        <rFont val="華康粗圓體"/>
        <family val="3"/>
      </rPr>
      <t>年底</t>
    </r>
    <r>
      <rPr>
        <sz val="10"/>
        <rFont val="Arial Narrow"/>
        <family val="2"/>
      </rPr>
      <t xml:space="preserve"> End of 2016</t>
    </r>
  </si>
  <si>
    <r>
      <t xml:space="preserve">   </t>
    </r>
    <r>
      <rPr>
        <sz val="10"/>
        <rFont val="華康粗圓體"/>
        <family val="3"/>
      </rPr>
      <t>桃園區</t>
    </r>
    <r>
      <rPr>
        <sz val="10"/>
        <rFont val="Arial Narrow"/>
        <family val="2"/>
      </rPr>
      <t xml:space="preserve"> Taoyuan District</t>
    </r>
  </si>
  <si>
    <r>
      <t xml:space="preserve">   </t>
    </r>
    <r>
      <rPr>
        <sz val="10"/>
        <rFont val="華康粗圓體"/>
        <family val="3"/>
      </rPr>
      <t>中壢區</t>
    </r>
    <r>
      <rPr>
        <sz val="10"/>
        <rFont val="Arial Narrow"/>
        <family val="2"/>
      </rPr>
      <t xml:space="preserve"> Zhongli District</t>
    </r>
  </si>
  <si>
    <r>
      <t xml:space="preserve">   </t>
    </r>
    <r>
      <rPr>
        <sz val="10"/>
        <rFont val="華康粗圓體"/>
        <family val="3"/>
      </rPr>
      <t>大溪區</t>
    </r>
    <r>
      <rPr>
        <sz val="10"/>
        <rFont val="Arial Narrow"/>
        <family val="2"/>
      </rPr>
      <t xml:space="preserve"> Daxi District</t>
    </r>
  </si>
  <si>
    <r>
      <t xml:space="preserve">   </t>
    </r>
    <r>
      <rPr>
        <sz val="10"/>
        <rFont val="華康粗圓體"/>
        <family val="3"/>
      </rPr>
      <t>楊梅區</t>
    </r>
    <r>
      <rPr>
        <sz val="10"/>
        <rFont val="Arial Narrow"/>
        <family val="2"/>
      </rPr>
      <t xml:space="preserve"> Yangmei District</t>
    </r>
  </si>
  <si>
    <r>
      <t xml:space="preserve">   </t>
    </r>
    <r>
      <rPr>
        <sz val="10"/>
        <rFont val="華康粗圓體"/>
        <family val="3"/>
      </rPr>
      <t>蘆竹區</t>
    </r>
    <r>
      <rPr>
        <sz val="10"/>
        <rFont val="Arial Narrow"/>
        <family val="2"/>
      </rPr>
      <t xml:space="preserve"> Luzhu District</t>
    </r>
  </si>
  <si>
    <r>
      <t xml:space="preserve">   </t>
    </r>
    <r>
      <rPr>
        <sz val="10"/>
        <rFont val="華康粗圓體"/>
        <family val="3"/>
      </rPr>
      <t>大園區</t>
    </r>
    <r>
      <rPr>
        <sz val="10"/>
        <rFont val="Arial Narrow"/>
        <family val="2"/>
      </rPr>
      <t xml:space="preserve"> Dayuan District</t>
    </r>
  </si>
  <si>
    <r>
      <t xml:space="preserve">   </t>
    </r>
    <r>
      <rPr>
        <sz val="10"/>
        <rFont val="華康粗圓體"/>
        <family val="3"/>
      </rPr>
      <t>龜山區</t>
    </r>
    <r>
      <rPr>
        <sz val="10"/>
        <rFont val="Arial Narrow"/>
        <family val="2"/>
      </rPr>
      <t xml:space="preserve"> Guishan District</t>
    </r>
  </si>
  <si>
    <r>
      <t xml:space="preserve">   </t>
    </r>
    <r>
      <rPr>
        <sz val="10"/>
        <rFont val="華康粗圓體"/>
        <family val="3"/>
      </rPr>
      <t>八德區</t>
    </r>
    <r>
      <rPr>
        <sz val="10"/>
        <rFont val="Arial Narrow"/>
        <family val="2"/>
      </rPr>
      <t xml:space="preserve"> Bade District</t>
    </r>
  </si>
  <si>
    <r>
      <t xml:space="preserve">   </t>
    </r>
    <r>
      <rPr>
        <sz val="10"/>
        <rFont val="華康粗圓體"/>
        <family val="3"/>
      </rPr>
      <t>龍潭區</t>
    </r>
    <r>
      <rPr>
        <sz val="10"/>
        <rFont val="Arial Narrow"/>
        <family val="2"/>
      </rPr>
      <t xml:space="preserve"> Longtan District</t>
    </r>
  </si>
  <si>
    <r>
      <t xml:space="preserve">   </t>
    </r>
    <r>
      <rPr>
        <sz val="10"/>
        <rFont val="華康粗圓體"/>
        <family val="3"/>
      </rPr>
      <t>平鎮區</t>
    </r>
    <r>
      <rPr>
        <sz val="10"/>
        <rFont val="Arial Narrow"/>
        <family val="2"/>
      </rPr>
      <t xml:space="preserve"> Pingzhen District</t>
    </r>
  </si>
  <si>
    <r>
      <t xml:space="preserve">   </t>
    </r>
    <r>
      <rPr>
        <sz val="10"/>
        <rFont val="華康粗圓體"/>
        <family val="3"/>
      </rPr>
      <t>新屋區</t>
    </r>
    <r>
      <rPr>
        <sz val="10"/>
        <rFont val="Arial Narrow"/>
        <family val="2"/>
      </rPr>
      <t xml:space="preserve"> Xinwu District</t>
    </r>
  </si>
  <si>
    <r>
      <t xml:space="preserve">   </t>
    </r>
    <r>
      <rPr>
        <sz val="10"/>
        <rFont val="華康粗圓體"/>
        <family val="3"/>
      </rPr>
      <t>觀音區</t>
    </r>
    <r>
      <rPr>
        <sz val="10"/>
        <rFont val="Arial Narrow"/>
        <family val="2"/>
      </rPr>
      <t xml:space="preserve"> Guanyin District</t>
    </r>
  </si>
  <si>
    <r>
      <t xml:space="preserve">   </t>
    </r>
    <r>
      <rPr>
        <sz val="10"/>
        <rFont val="華康粗圓體"/>
        <family val="3"/>
      </rPr>
      <t>復興區</t>
    </r>
    <r>
      <rPr>
        <sz val="10"/>
        <rFont val="Arial Narrow"/>
        <family val="2"/>
      </rPr>
      <t xml:space="preserve"> Fuxing District</t>
    </r>
  </si>
  <si>
    <r>
      <rPr>
        <sz val="9"/>
        <rFont val="華康粗圓體"/>
        <family val="3"/>
      </rPr>
      <t>民國</t>
    </r>
    <r>
      <rPr>
        <sz val="9"/>
        <rFont val="Arial Narrow"/>
        <family val="2"/>
      </rPr>
      <t xml:space="preserve"> 106 </t>
    </r>
    <r>
      <rPr>
        <sz val="9"/>
        <rFont val="華康粗圓體"/>
        <family val="3"/>
      </rPr>
      <t>年度</t>
    </r>
  </si>
  <si>
    <r>
      <rPr>
        <sz val="9"/>
        <rFont val="華康粗圓體"/>
        <family val="3"/>
      </rPr>
      <t>民國</t>
    </r>
    <r>
      <rPr>
        <sz val="9"/>
        <rFont val="Arial Narrow"/>
        <family val="2"/>
      </rPr>
      <t xml:space="preserve"> 105</t>
    </r>
    <r>
      <rPr>
        <sz val="9"/>
        <rFont val="華康粗圓體"/>
        <family val="3"/>
      </rPr>
      <t>年度</t>
    </r>
  </si>
  <si>
    <r>
      <rPr>
        <sz val="12"/>
        <rFont val="華康粗圓體"/>
        <family val="3"/>
      </rPr>
      <t>民國</t>
    </r>
    <r>
      <rPr>
        <sz val="12"/>
        <rFont val="Arial Narrow"/>
        <family val="2"/>
      </rPr>
      <t xml:space="preserve"> 106 </t>
    </r>
    <r>
      <rPr>
        <sz val="12"/>
        <rFont val="華康粗圓體"/>
        <family val="3"/>
      </rPr>
      <t>年度</t>
    </r>
  </si>
  <si>
    <t>民國105年度</t>
  </si>
  <si>
    <t>文化業務</t>
  </si>
  <si>
    <t>-</t>
  </si>
  <si>
    <r>
      <rPr>
        <sz val="9"/>
        <rFont val="華康粗圓體"/>
        <family val="3"/>
      </rPr>
      <t>民國</t>
    </r>
    <r>
      <rPr>
        <sz val="9"/>
        <rFont val="Arial Narrow"/>
        <family val="2"/>
      </rPr>
      <t>104</t>
    </r>
    <r>
      <rPr>
        <sz val="9"/>
        <rFont val="華康粗圓體"/>
        <family val="3"/>
      </rPr>
      <t xml:space="preserve">年度
</t>
    </r>
    <r>
      <rPr>
        <sz val="9"/>
        <rFont val="Arial Narrow"/>
        <family val="2"/>
      </rPr>
      <t>2015</t>
    </r>
  </si>
  <si>
    <r>
      <rPr>
        <sz val="9"/>
        <rFont val="華康粗圓體"/>
        <family val="3"/>
      </rPr>
      <t>民國</t>
    </r>
    <r>
      <rPr>
        <sz val="9"/>
        <rFont val="Arial Narrow"/>
        <family val="2"/>
      </rPr>
      <t>105</t>
    </r>
    <r>
      <rPr>
        <sz val="9"/>
        <rFont val="華康粗圓體"/>
        <family val="3"/>
      </rPr>
      <t xml:space="preserve">年度
</t>
    </r>
    <r>
      <rPr>
        <sz val="9"/>
        <rFont val="Arial Narrow"/>
        <family val="2"/>
      </rPr>
      <t>2016</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</si>
</sst>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0\)"/>
    <numFmt numFmtId="178" formatCode="#,##0;\-#,##0;&quot;-&quot;"/>
    <numFmt numFmtId="179" formatCode="#,##0_ "/>
    <numFmt numFmtId="180" formatCode="#,##0.0;[Red]#,##0.0"/>
    <numFmt numFmtId="181" formatCode="0.00_ "/>
    <numFmt numFmtId="182" formatCode="0_);[Red]\(0\)"/>
    <numFmt numFmtId="183" formatCode="#,##0_);[Red]\(#,##0\)"/>
    <numFmt numFmtId="184" formatCode="#,##0.00_);[Red]\(#,##0.00\)"/>
    <numFmt numFmtId="185" formatCode="#,##0.00_ "/>
    <numFmt numFmtId="186" formatCode="0.0000_ "/>
    <numFmt numFmtId="187" formatCode="&quot;Yes&quot;;&quot;Yes&quot;;&quot;No&quot;"/>
    <numFmt numFmtId="188" formatCode="&quot;True&quot;;&quot;True&quot;;&quot;False&quot;"/>
    <numFmt numFmtId="189" formatCode="&quot;On&quot;;&quot;On&quot;;&quot;Off&quot;"/>
    <numFmt numFmtId="190" formatCode="000"/>
    <numFmt numFmtId="191" formatCode="###,##0;\-###,##0;&quot;－&quot;"/>
    <numFmt numFmtId="192" formatCode="0_ "/>
    <numFmt numFmtId="193" formatCode="#,##0_ ;[Red]\-#,##0\ "/>
    <numFmt numFmtId="194" formatCode="_-* #,##0.0_-;\-* #,##0.0_-;_-* &quot;-&quot;??_-;_-@_-"/>
    <numFmt numFmtId="195" formatCode="_-* #,##0_-;\-* #,##0_-;_-* &quot;-&quot;??_-;_-@_-"/>
    <numFmt numFmtId="196" formatCode="[$-404]AM/PM\ hh:mm:ss"/>
    <numFmt numFmtId="197" formatCode="###,###,###,###,###;\-###,###,###,###,###"/>
    <numFmt numFmtId="198" formatCode="0.00_);[Red]\(0.00\)"/>
  </numFmts>
  <fonts count="89">
    <font>
      <sz val="12"/>
      <name val="新細明體"/>
      <family val="1"/>
    </font>
    <font>
      <sz val="9"/>
      <name val="新細明體"/>
      <family val="1"/>
    </font>
    <font>
      <sz val="9.5"/>
      <name val="Times New Roman"/>
      <family val="1"/>
    </font>
    <font>
      <sz val="9"/>
      <name val="細明體"/>
      <family val="3"/>
    </font>
    <font>
      <sz val="9"/>
      <name val="Times New Roman"/>
      <family val="1"/>
    </font>
    <font>
      <sz val="9"/>
      <name val="華康粗圓體"/>
      <family val="3"/>
    </font>
    <font>
      <sz val="10"/>
      <name val="Arial Narrow"/>
      <family val="2"/>
    </font>
    <font>
      <sz val="12"/>
      <name val="華康粗圓體"/>
      <family val="3"/>
    </font>
    <font>
      <sz val="11"/>
      <name val="華康粗圓體"/>
      <family val="3"/>
    </font>
    <font>
      <sz val="8"/>
      <name val="華康粗圓體"/>
      <family val="3"/>
    </font>
    <font>
      <sz val="7.5"/>
      <name val="華康粗圓體"/>
      <family val="3"/>
    </font>
    <font>
      <sz val="9"/>
      <name val="Arial Narrow"/>
      <family val="2"/>
    </font>
    <font>
      <sz val="10"/>
      <name val="細明體"/>
      <family val="3"/>
    </font>
    <font>
      <sz val="8"/>
      <name val="Arial Narrow"/>
      <family val="2"/>
    </font>
    <font>
      <sz val="8.5"/>
      <name val="華康粗圓體"/>
      <family val="3"/>
    </font>
    <font>
      <sz val="8.5"/>
      <name val="Arial Narrow"/>
      <family val="2"/>
    </font>
    <font>
      <sz val="9"/>
      <name val="華康中黑體"/>
      <family val="3"/>
    </font>
    <font>
      <sz val="12"/>
      <name val="Arial"/>
      <family val="2"/>
    </font>
    <font>
      <sz val="8.5"/>
      <name val="華康中黑體"/>
      <family val="3"/>
    </font>
    <font>
      <sz val="8"/>
      <name val="華康中黑體"/>
      <family val="3"/>
    </font>
    <font>
      <sz val="11"/>
      <name val="Arial"/>
      <family val="2"/>
    </font>
    <font>
      <sz val="12"/>
      <name val="細明體"/>
      <family val="3"/>
    </font>
    <font>
      <sz val="7.5"/>
      <name val="Arial Narrow"/>
      <family val="2"/>
    </font>
    <font>
      <sz val="9"/>
      <name val="標楷體"/>
      <family val="4"/>
    </font>
    <font>
      <sz val="11"/>
      <name val="細明體"/>
      <family val="3"/>
    </font>
    <font>
      <u val="single"/>
      <sz val="12"/>
      <color indexed="12"/>
      <name val="新細明體"/>
      <family val="1"/>
    </font>
    <font>
      <u val="single"/>
      <sz val="12"/>
      <color indexed="36"/>
      <name val="新細明體"/>
      <family val="1"/>
    </font>
    <font>
      <sz val="8"/>
      <name val="細明體"/>
      <family val="3"/>
    </font>
    <font>
      <b/>
      <sz val="8"/>
      <name val="Arial Narrow"/>
      <family val="2"/>
    </font>
    <font>
      <sz val="12"/>
      <name val="Arial Narrow"/>
      <family val="2"/>
    </font>
    <font>
      <sz val="11"/>
      <name val="Arial Narrow"/>
      <family val="2"/>
    </font>
    <font>
      <sz val="9.5"/>
      <name val="Arial Narrow"/>
      <family val="2"/>
    </font>
    <font>
      <sz val="14"/>
      <name val="Arial Narrow"/>
      <family val="2"/>
    </font>
    <font>
      <sz val="9.5"/>
      <name val="細明體"/>
      <family val="3"/>
    </font>
    <font>
      <sz val="8"/>
      <color indexed="8"/>
      <name val="Arial Narrow"/>
      <family val="2"/>
    </font>
    <font>
      <sz val="8"/>
      <color indexed="8"/>
      <name val="細明體"/>
      <family val="3"/>
    </font>
    <font>
      <sz val="8.5"/>
      <color indexed="8"/>
      <name val="Arial Narrow"/>
      <family val="2"/>
    </font>
    <font>
      <sz val="8.5"/>
      <color indexed="8"/>
      <name val="華康中黑體"/>
      <family val="3"/>
    </font>
    <font>
      <sz val="14"/>
      <name val="華康粗圓體"/>
      <family val="3"/>
    </font>
    <font>
      <sz val="10"/>
      <name val="華康粗圓體"/>
      <family val="3"/>
    </font>
    <font>
      <sz val="10"/>
      <name val="新細明體"/>
      <family val="1"/>
    </font>
    <font>
      <sz val="11"/>
      <name val="新細明體"/>
      <family val="1"/>
    </font>
    <font>
      <sz val="10"/>
      <name val="華康中黑體"/>
      <family val="3"/>
    </font>
    <font>
      <sz val="10"/>
      <name val="Times New Roman"/>
      <family val="1"/>
    </font>
    <font>
      <sz val="11"/>
      <name val="Times New Roman"/>
      <family val="1"/>
    </font>
    <font>
      <sz val="11"/>
      <name val="華康中黑體"/>
      <family val="3"/>
    </font>
    <font>
      <sz val="11"/>
      <name val="標楷體"/>
      <family val="4"/>
    </font>
    <font>
      <sz val="16"/>
      <name val="華康粗圓體"/>
      <family val="3"/>
    </font>
    <font>
      <sz val="16"/>
      <name val="Arial"/>
      <family val="2"/>
    </font>
    <font>
      <sz val="12"/>
      <color indexed="8"/>
      <name val="新細明體"/>
      <family val="1"/>
    </font>
    <font>
      <sz val="12"/>
      <color indexed="9"/>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5"/>
      <color indexed="8"/>
      <name val="Times New Roman"/>
      <family val="1"/>
    </font>
    <font>
      <sz val="12"/>
      <color theme="1"/>
      <name val="新細明體"/>
      <family val="1"/>
    </font>
    <font>
      <sz val="12"/>
      <color theme="0"/>
      <name val="新細明體"/>
      <family val="1"/>
    </font>
    <font>
      <sz val="12"/>
      <color theme="1"/>
      <name val="標楷體"/>
      <family val="4"/>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8"/>
      <color theme="1"/>
      <name val="Arial Narrow"/>
      <family val="2"/>
    </font>
    <font>
      <sz val="8"/>
      <color theme="1"/>
      <name val="細明體"/>
      <family val="3"/>
    </font>
    <font>
      <sz val="8.5"/>
      <color theme="1"/>
      <name val="Arial Narrow"/>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style="medium"/>
      <top style="medium"/>
      <bottom style="medium"/>
    </border>
    <border>
      <left style="thin"/>
      <right>
        <color indexed="63"/>
      </right>
      <top style="medium"/>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71" fillId="19" borderId="0" applyNumberFormat="0" applyBorder="0" applyAlignment="0" applyProtection="0"/>
    <xf numFmtId="0" fontId="72" fillId="0" borderId="1" applyNumberFormat="0" applyFill="0" applyAlignment="0" applyProtection="0"/>
    <xf numFmtId="0" fontId="73" fillId="20" borderId="0" applyNumberFormat="0" applyBorder="0" applyAlignment="0" applyProtection="0"/>
    <xf numFmtId="9" fontId="0" fillId="0" borderId="0" applyFont="0" applyFill="0" applyBorder="0" applyAlignment="0" applyProtection="0"/>
    <xf numFmtId="0" fontId="7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0" fillId="22" borderId="4" applyNumberFormat="0" applyFont="0" applyAlignment="0" applyProtection="0"/>
    <xf numFmtId="0" fontId="25" fillId="0" borderId="0" applyNumberFormat="0" applyFill="0" applyBorder="0" applyAlignment="0" applyProtection="0"/>
    <xf numFmtId="0" fontId="76"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29" borderId="2" applyNumberFormat="0" applyAlignment="0" applyProtection="0"/>
    <xf numFmtId="0" fontId="82" fillId="21" borderId="8" applyNumberFormat="0" applyAlignment="0" applyProtection="0"/>
    <xf numFmtId="0" fontId="83" fillId="30" borderId="9" applyNumberFormat="0" applyAlignment="0" applyProtection="0"/>
    <xf numFmtId="0" fontId="84" fillId="31" borderId="0" applyNumberFormat="0" applyBorder="0" applyAlignment="0" applyProtection="0"/>
    <xf numFmtId="0" fontId="85" fillId="0" borderId="0" applyNumberFormat="0" applyFill="0" applyBorder="0" applyAlignment="0" applyProtection="0"/>
  </cellStyleXfs>
  <cellXfs count="432">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176" fontId="11" fillId="0" borderId="10" xfId="0" applyNumberFormat="1" applyFont="1" applyBorder="1" applyAlignment="1">
      <alignment horizontal="right" vertical="center"/>
    </xf>
    <xf numFmtId="0" fontId="1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5" fillId="0" borderId="11" xfId="0" applyFont="1" applyBorder="1" applyAlignment="1">
      <alignment horizontal="center" vertical="center"/>
    </xf>
    <xf numFmtId="176" fontId="15" fillId="0" borderId="11" xfId="0" applyNumberFormat="1" applyFont="1" applyBorder="1" applyAlignment="1">
      <alignment horizontal="right" vertical="center"/>
    </xf>
    <xf numFmtId="176" fontId="15" fillId="0" borderId="0" xfId="0" applyNumberFormat="1" applyFont="1" applyBorder="1" applyAlignment="1">
      <alignment horizontal="right" vertical="center"/>
    </xf>
    <xf numFmtId="0" fontId="15" fillId="0" borderId="0" xfId="0" applyFont="1" applyAlignment="1">
      <alignment horizontal="center" vertical="center"/>
    </xf>
    <xf numFmtId="0" fontId="15" fillId="0" borderId="11" xfId="0" applyFont="1" applyBorder="1" applyAlignment="1">
      <alignment horizontal="right" vertical="center"/>
    </xf>
    <xf numFmtId="0" fontId="11"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49" fontId="15" fillId="0" borderId="0" xfId="0" applyNumberFormat="1" applyFont="1" applyFill="1" applyAlignment="1">
      <alignment vertical="center"/>
    </xf>
    <xf numFmtId="0" fontId="11" fillId="0" borderId="0" xfId="0" applyFont="1" applyAlignment="1">
      <alignment horizontal="left" vertical="center"/>
    </xf>
    <xf numFmtId="0" fontId="13" fillId="0" borderId="0" xfId="0" applyFont="1" applyBorder="1" applyAlignment="1">
      <alignment horizontal="center" vertical="center"/>
    </xf>
    <xf numFmtId="176" fontId="13" fillId="0" borderId="0" xfId="0" applyNumberFormat="1" applyFont="1" applyBorder="1" applyAlignment="1">
      <alignment horizontal="right" vertical="center"/>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22" fillId="0" borderId="17" xfId="0" applyFont="1" applyBorder="1" applyAlignment="1">
      <alignment horizontal="left" vertical="center" wrapText="1"/>
    </xf>
    <xf numFmtId="0" fontId="11" fillId="0" borderId="18"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5" fillId="0" borderId="0"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horizontal="distributed" vertical="top"/>
    </xf>
    <xf numFmtId="0" fontId="11" fillId="0" borderId="18" xfId="0" applyFont="1" applyFill="1" applyBorder="1" applyAlignment="1">
      <alignment vertical="center"/>
    </xf>
    <xf numFmtId="0" fontId="13" fillId="0" borderId="13" xfId="0" applyFont="1" applyBorder="1" applyAlignment="1">
      <alignment horizontal="center" vertical="center" wrapText="1"/>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xf>
    <xf numFmtId="0" fontId="15" fillId="0" borderId="11" xfId="0" applyFont="1" applyBorder="1" applyAlignment="1">
      <alignment vertical="center"/>
    </xf>
    <xf numFmtId="0" fontId="0" fillId="0" borderId="0" xfId="0" applyBorder="1" applyAlignment="1">
      <alignment/>
    </xf>
    <xf numFmtId="0" fontId="11" fillId="0" borderId="0" xfId="0" applyFont="1" applyFill="1" applyBorder="1" applyAlignment="1">
      <alignment horizontal="left" vertical="center"/>
    </xf>
    <xf numFmtId="0" fontId="11" fillId="0" borderId="0" xfId="0" applyFont="1" applyAlignment="1">
      <alignment horizontal="center" vertical="center" wrapText="1"/>
    </xf>
    <xf numFmtId="176" fontId="11" fillId="0" borderId="0" xfId="0" applyNumberFormat="1" applyFont="1" applyBorder="1" applyAlignment="1">
      <alignment horizontal="right" vertical="center"/>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0" xfId="0" applyFont="1" applyAlignment="1">
      <alignment horizontal="left"/>
    </xf>
    <xf numFmtId="179" fontId="6" fillId="0" borderId="23" xfId="0" applyNumberFormat="1" applyFont="1" applyBorder="1" applyAlignment="1">
      <alignment horizontal="right" vertical="center"/>
    </xf>
    <xf numFmtId="0" fontId="11" fillId="0" borderId="0" xfId="0" applyFont="1" applyFill="1" applyBorder="1" applyAlignment="1">
      <alignment vertical="center"/>
    </xf>
    <xf numFmtId="183" fontId="11" fillId="0" borderId="0" xfId="0" applyNumberFormat="1" applyFont="1" applyBorder="1" applyAlignment="1">
      <alignment horizontal="right"/>
    </xf>
    <xf numFmtId="0" fontId="0" fillId="0" borderId="0" xfId="0" applyFill="1" applyBorder="1" applyAlignment="1">
      <alignment/>
    </xf>
    <xf numFmtId="0" fontId="1" fillId="0" borderId="0" xfId="0" applyFont="1" applyFill="1" applyBorder="1" applyAlignment="1">
      <alignment/>
    </xf>
    <xf numFmtId="0" fontId="0" fillId="0" borderId="0" xfId="0" applyFill="1" applyAlignment="1">
      <alignment/>
    </xf>
    <xf numFmtId="179" fontId="6" fillId="0" borderId="24" xfId="0" applyNumberFormat="1" applyFont="1" applyBorder="1" applyAlignment="1">
      <alignment horizontal="right" vertical="center"/>
    </xf>
    <xf numFmtId="0" fontId="11" fillId="0" borderId="0" xfId="0" applyFont="1" applyFill="1" applyAlignment="1">
      <alignment horizontal="center" vertical="center"/>
    </xf>
    <xf numFmtId="178" fontId="11" fillId="0" borderId="11" xfId="0" applyNumberFormat="1" applyFont="1" applyBorder="1" applyAlignment="1">
      <alignment horizontal="right" vertical="center"/>
    </xf>
    <xf numFmtId="176" fontId="15" fillId="0" borderId="0" xfId="0" applyNumberFormat="1" applyFont="1" applyFill="1" applyBorder="1" applyAlignment="1">
      <alignment horizontal="right" vertical="center"/>
    </xf>
    <xf numFmtId="0" fontId="29" fillId="0" borderId="0" xfId="0" applyFont="1" applyAlignment="1">
      <alignment/>
    </xf>
    <xf numFmtId="0" fontId="29" fillId="0" borderId="0" xfId="0" applyFont="1" applyAlignment="1">
      <alignment horizontal="center" vertical="center"/>
    </xf>
    <xf numFmtId="0" fontId="31" fillId="0" borderId="0" xfId="0" applyFont="1" applyAlignment="1">
      <alignment horizontal="center" vertical="center"/>
    </xf>
    <xf numFmtId="176" fontId="11" fillId="0" borderId="15" xfId="0" applyNumberFormat="1" applyFont="1" applyBorder="1" applyAlignment="1">
      <alignment horizontal="right" vertical="center"/>
    </xf>
    <xf numFmtId="0" fontId="11" fillId="0" borderId="0" xfId="0" applyFont="1" applyBorder="1" applyAlignment="1">
      <alignment vertical="center"/>
    </xf>
    <xf numFmtId="0" fontId="29" fillId="0" borderId="0" xfId="0" applyFont="1" applyAlignment="1">
      <alignment/>
    </xf>
    <xf numFmtId="0" fontId="11" fillId="0" borderId="0" xfId="0" applyFont="1" applyFill="1" applyAlignment="1">
      <alignment horizontal="left" vertical="center"/>
    </xf>
    <xf numFmtId="0" fontId="14" fillId="0" borderId="22" xfId="0" applyFont="1" applyFill="1" applyBorder="1" applyAlignment="1">
      <alignment horizontal="center" vertical="center"/>
    </xf>
    <xf numFmtId="0" fontId="15" fillId="0" borderId="16" xfId="0"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Alignment="1">
      <alignment horizontal="left" vertical="top" wrapText="1"/>
    </xf>
    <xf numFmtId="0" fontId="31" fillId="0" borderId="0" xfId="0" applyFont="1" applyFill="1" applyAlignment="1">
      <alignment horizontal="center" vertical="center"/>
    </xf>
    <xf numFmtId="0" fontId="11" fillId="0" borderId="25" xfId="0" applyFont="1" applyBorder="1" applyAlignment="1">
      <alignment vertical="top"/>
    </xf>
    <xf numFmtId="0" fontId="11" fillId="0" borderId="17" xfId="0" applyFont="1" applyBorder="1" applyAlignment="1">
      <alignment horizontal="center" vertical="top"/>
    </xf>
    <xf numFmtId="41" fontId="5" fillId="0" borderId="0" xfId="0" applyNumberFormat="1" applyFont="1" applyFill="1" applyBorder="1" applyAlignment="1">
      <alignment horizontal="right"/>
    </xf>
    <xf numFmtId="0" fontId="11" fillId="0" borderId="17" xfId="0" applyFont="1" applyBorder="1" applyAlignment="1">
      <alignment horizontal="center" vertical="center" wrapText="1"/>
    </xf>
    <xf numFmtId="0" fontId="14" fillId="0" borderId="21" xfId="0" applyFont="1" applyBorder="1" applyAlignment="1">
      <alignment horizontal="center" vertical="center"/>
    </xf>
    <xf numFmtId="0" fontId="11" fillId="0" borderId="18" xfId="0" applyFont="1" applyBorder="1" applyAlignment="1">
      <alignment horizontal="center" vertical="center"/>
    </xf>
    <xf numFmtId="0" fontId="13" fillId="0" borderId="19"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13" xfId="0" applyFont="1" applyBorder="1" applyAlignment="1">
      <alignment horizontal="left" vertical="center" wrapText="1"/>
    </xf>
    <xf numFmtId="0" fontId="5" fillId="0" borderId="18" xfId="0" applyFont="1" applyBorder="1" applyAlignment="1">
      <alignment horizontal="center" vertical="center"/>
    </xf>
    <xf numFmtId="0" fontId="1" fillId="0" borderId="0" xfId="0"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0" fontId="30" fillId="0" borderId="0" xfId="0" applyFont="1" applyAlignment="1">
      <alignment horizontal="center" vertical="center"/>
    </xf>
    <xf numFmtId="0" fontId="11" fillId="0" borderId="27" xfId="0" applyFont="1" applyBorder="1" applyAlignment="1">
      <alignment horizontal="center" vertical="center"/>
    </xf>
    <xf numFmtId="176" fontId="11" fillId="0" borderId="24" xfId="0" applyNumberFormat="1" applyFont="1" applyBorder="1" applyAlignment="1">
      <alignment horizontal="right" vertical="center"/>
    </xf>
    <xf numFmtId="178" fontId="11" fillId="0" borderId="23" xfId="0" applyNumberFormat="1" applyFont="1" applyBorder="1" applyAlignment="1">
      <alignment horizontal="right" vertical="center"/>
    </xf>
    <xf numFmtId="176" fontId="11" fillId="0" borderId="21" xfId="0" applyNumberFormat="1" applyFont="1" applyBorder="1" applyAlignment="1">
      <alignment horizontal="right" vertical="center"/>
    </xf>
    <xf numFmtId="176" fontId="11" fillId="0" borderId="18"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13" fillId="0" borderId="28" xfId="0" applyFont="1" applyBorder="1" applyAlignment="1">
      <alignment vertical="center" wrapText="1"/>
    </xf>
    <xf numFmtId="0" fontId="13" fillId="0" borderId="18" xfId="0" applyFont="1" applyBorder="1" applyAlignment="1">
      <alignment vertical="center" wrapText="1"/>
    </xf>
    <xf numFmtId="176" fontId="11" fillId="0" borderId="0" xfId="0" applyNumberFormat="1" applyFont="1" applyBorder="1" applyAlignment="1">
      <alignment/>
    </xf>
    <xf numFmtId="176" fontId="11" fillId="0" borderId="28" xfId="0" applyNumberFormat="1" applyFont="1" applyBorder="1" applyAlignment="1">
      <alignment horizontal="right" vertical="center"/>
    </xf>
    <xf numFmtId="176" fontId="11" fillId="0" borderId="23" xfId="0"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24" xfId="0" applyNumberFormat="1" applyFont="1" applyBorder="1" applyAlignment="1">
      <alignment vertical="center"/>
    </xf>
    <xf numFmtId="176" fontId="11" fillId="0" borderId="0" xfId="0" applyNumberFormat="1" applyFont="1" applyBorder="1" applyAlignment="1">
      <alignment vertical="center"/>
    </xf>
    <xf numFmtId="183" fontId="11" fillId="0" borderId="24" xfId="0" applyNumberFormat="1" applyFont="1" applyBorder="1" applyAlignment="1">
      <alignment vertical="center"/>
    </xf>
    <xf numFmtId="183" fontId="11" fillId="0" borderId="0" xfId="0" applyNumberFormat="1" applyFont="1" applyBorder="1" applyAlignment="1">
      <alignment vertical="center"/>
    </xf>
    <xf numFmtId="183" fontId="15" fillId="0" borderId="23" xfId="0" applyNumberFormat="1" applyFont="1" applyFill="1" applyBorder="1" applyAlignment="1">
      <alignment vertical="center"/>
    </xf>
    <xf numFmtId="183" fontId="15" fillId="0" borderId="11" xfId="0" applyNumberFormat="1" applyFont="1" applyFill="1" applyBorder="1" applyAlignment="1">
      <alignment vertical="center"/>
    </xf>
    <xf numFmtId="41" fontId="11" fillId="0" borderId="24" xfId="0" applyNumberFormat="1" applyFont="1" applyFill="1" applyBorder="1" applyAlignment="1">
      <alignment horizontal="right"/>
    </xf>
    <xf numFmtId="41" fontId="11" fillId="0" borderId="0" xfId="0" applyNumberFormat="1" applyFont="1" applyBorder="1" applyAlignment="1">
      <alignment horizontal="right"/>
    </xf>
    <xf numFmtId="41" fontId="32" fillId="0" borderId="0" xfId="0" applyNumberFormat="1" applyFont="1" applyBorder="1" applyAlignment="1">
      <alignment horizontal="right"/>
    </xf>
    <xf numFmtId="41" fontId="11" fillId="0" borderId="0" xfId="0" applyNumberFormat="1" applyFont="1" applyFill="1" applyBorder="1" applyAlignment="1">
      <alignment horizontal="right"/>
    </xf>
    <xf numFmtId="41" fontId="11" fillId="0" borderId="0" xfId="0" applyNumberFormat="1" applyFont="1" applyBorder="1" applyAlignment="1">
      <alignment/>
    </xf>
    <xf numFmtId="41" fontId="11" fillId="0" borderId="24" xfId="0" applyNumberFormat="1" applyFont="1" applyBorder="1" applyAlignment="1">
      <alignment/>
    </xf>
    <xf numFmtId="176" fontId="11" fillId="0" borderId="24" xfId="0" applyNumberFormat="1" applyFont="1" applyFill="1" applyBorder="1" applyAlignment="1">
      <alignment horizontal="right"/>
    </xf>
    <xf numFmtId="0" fontId="11" fillId="0" borderId="0" xfId="0" applyFont="1" applyBorder="1" applyAlignment="1">
      <alignment horizontal="right"/>
    </xf>
    <xf numFmtId="176" fontId="15" fillId="0" borderId="23" xfId="0" applyNumberFormat="1" applyFont="1" applyFill="1" applyBorder="1" applyAlignment="1">
      <alignment horizontal="right" vertical="center"/>
    </xf>
    <xf numFmtId="176" fontId="15" fillId="0" borderId="11" xfId="0" applyNumberFormat="1" applyFont="1" applyFill="1" applyBorder="1" applyAlignment="1">
      <alignment horizontal="right" vertical="center"/>
    </xf>
    <xf numFmtId="176" fontId="11" fillId="0" borderId="24" xfId="0" applyNumberFormat="1" applyFont="1" applyBorder="1" applyAlignment="1">
      <alignment horizontal="right"/>
    </xf>
    <xf numFmtId="0" fontId="11" fillId="0" borderId="0" xfId="0" applyFont="1" applyBorder="1" applyAlignment="1">
      <alignment/>
    </xf>
    <xf numFmtId="176" fontId="11" fillId="0" borderId="0" xfId="0" applyNumberFormat="1" applyFont="1" applyBorder="1" applyAlignment="1">
      <alignment horizontal="right"/>
    </xf>
    <xf numFmtId="176" fontId="11" fillId="0" borderId="24" xfId="0" applyNumberFormat="1" applyFont="1" applyBorder="1" applyAlignment="1">
      <alignment/>
    </xf>
    <xf numFmtId="0" fontId="11" fillId="0" borderId="24" xfId="0" applyFont="1" applyBorder="1" applyAlignment="1">
      <alignment/>
    </xf>
    <xf numFmtId="176" fontId="15" fillId="0" borderId="23" xfId="0" applyNumberFormat="1" applyFont="1" applyBorder="1" applyAlignment="1">
      <alignment horizontal="right" vertical="center"/>
    </xf>
    <xf numFmtId="179"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179"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0" fontId="13" fillId="0" borderId="11" xfId="0" applyFont="1" applyBorder="1" applyAlignment="1">
      <alignment horizontal="righ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1" fillId="0" borderId="0" xfId="0" applyFont="1" applyBorder="1" applyAlignment="1">
      <alignment horizontal="center"/>
    </xf>
    <xf numFmtId="0" fontId="11" fillId="0" borderId="0" xfId="0" applyFont="1" applyAlignment="1">
      <alignment horizontal="center" vertical="top"/>
    </xf>
    <xf numFmtId="0" fontId="11" fillId="0" borderId="17" xfId="0" applyFont="1" applyBorder="1" applyAlignment="1">
      <alignment horizontal="center"/>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29" fillId="0" borderId="0" xfId="0" applyFont="1" applyBorder="1" applyAlignment="1">
      <alignment/>
    </xf>
    <xf numFmtId="0" fontId="11" fillId="0" borderId="0" xfId="0" applyFont="1" applyFill="1" applyBorder="1" applyAlignment="1">
      <alignment horizontal="center" vertical="center"/>
    </xf>
    <xf numFmtId="0" fontId="22" fillId="0" borderId="12" xfId="0" applyFont="1" applyBorder="1" applyAlignment="1">
      <alignment horizontal="left" vertical="center" wrapText="1"/>
    </xf>
    <xf numFmtId="183" fontId="15" fillId="0" borderId="11" xfId="0" applyNumberFormat="1" applyFont="1" applyBorder="1" applyAlignment="1">
      <alignmen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41" fontId="11" fillId="0" borderId="24" xfId="0" applyNumberFormat="1" applyFont="1" applyBorder="1" applyAlignment="1">
      <alignment horizontal="right" vertical="center"/>
    </xf>
    <xf numFmtId="41" fontId="11" fillId="0" borderId="0" xfId="0" applyNumberFormat="1" applyFont="1" applyBorder="1" applyAlignment="1">
      <alignment horizontal="right" vertical="center"/>
    </xf>
    <xf numFmtId="41" fontId="11" fillId="0" borderId="24"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11" fillId="0" borderId="24" xfId="0" applyNumberFormat="1" applyFont="1" applyBorder="1" applyAlignment="1">
      <alignment horizontal="center" vertical="center" wrapText="1"/>
    </xf>
    <xf numFmtId="183" fontId="11" fillId="0" borderId="24" xfId="0" applyNumberFormat="1" applyFont="1" applyBorder="1" applyAlignment="1">
      <alignment horizontal="right" vertical="center"/>
    </xf>
    <xf numFmtId="183" fontId="11" fillId="0" borderId="0" xfId="0" applyNumberFormat="1" applyFont="1" applyBorder="1" applyAlignment="1">
      <alignment horizontal="right" vertical="center"/>
    </xf>
    <xf numFmtId="183" fontId="11" fillId="0" borderId="24"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0" fontId="13" fillId="0" borderId="0" xfId="0" applyFont="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177" fontId="11" fillId="0" borderId="0" xfId="0" applyNumberFormat="1" applyFont="1" applyBorder="1" applyAlignment="1">
      <alignment horizontal="right" vertical="center"/>
    </xf>
    <xf numFmtId="179" fontId="11" fillId="0" borderId="0" xfId="0" applyNumberFormat="1" applyFont="1" applyBorder="1" applyAlignment="1">
      <alignment horizontal="center" vertical="center"/>
    </xf>
    <xf numFmtId="181" fontId="11" fillId="0" borderId="0" xfId="0" applyNumberFormat="1" applyFont="1" applyBorder="1" applyAlignment="1">
      <alignment horizontal="center" vertical="center"/>
    </xf>
    <xf numFmtId="41" fontId="11" fillId="0" borderId="24" xfId="0" applyNumberFormat="1" applyFont="1" applyBorder="1" applyAlignment="1">
      <alignment horizontal="right"/>
    </xf>
    <xf numFmtId="182" fontId="11" fillId="0" borderId="0" xfId="0" applyNumberFormat="1" applyFont="1" applyBorder="1" applyAlignment="1">
      <alignment horizontal="right"/>
    </xf>
    <xf numFmtId="176" fontId="11" fillId="0" borderId="31" xfId="0" applyNumberFormat="1" applyFont="1" applyBorder="1" applyAlignment="1">
      <alignment horizontal="right"/>
    </xf>
    <xf numFmtId="176" fontId="11" fillId="0" borderId="32" xfId="0" applyNumberFormat="1" applyFont="1" applyBorder="1" applyAlignment="1">
      <alignment horizontal="right"/>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left" vertical="center" indent="1"/>
    </xf>
    <xf numFmtId="176" fontId="13" fillId="0" borderId="0" xfId="0" applyNumberFormat="1"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5" fillId="0" borderId="11" xfId="0" applyFont="1" applyBorder="1" applyAlignment="1">
      <alignment horizontal="left" vertical="center"/>
    </xf>
    <xf numFmtId="0" fontId="19" fillId="0" borderId="0" xfId="0" applyFont="1" applyBorder="1" applyAlignment="1">
      <alignment vertical="center"/>
    </xf>
    <xf numFmtId="0" fontId="11" fillId="0" borderId="20" xfId="0" applyFont="1" applyFill="1" applyBorder="1" applyAlignment="1">
      <alignment horizontal="center" vertical="center"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0" xfId="0" applyFont="1" applyBorder="1" applyAlignment="1">
      <alignment horizontal="center" vertical="top" wrapText="1"/>
    </xf>
    <xf numFmtId="0" fontId="11" fillId="0" borderId="27" xfId="0" applyFont="1" applyBorder="1" applyAlignment="1">
      <alignment horizontal="left" vertical="center" wrapText="1"/>
    </xf>
    <xf numFmtId="0" fontId="31" fillId="0" borderId="0" xfId="0" applyFont="1" applyAlignment="1">
      <alignment horizontal="center" vertical="center" wrapText="1"/>
    </xf>
    <xf numFmtId="0" fontId="11" fillId="0" borderId="0" xfId="0" applyFont="1" applyAlignment="1">
      <alignment vertical="top" wrapText="1"/>
    </xf>
    <xf numFmtId="0" fontId="16" fillId="0" borderId="0" xfId="0" applyFont="1" applyBorder="1" applyAlignment="1">
      <alignment horizontal="left" vertical="center"/>
    </xf>
    <xf numFmtId="195" fontId="13" fillId="0" borderId="0" xfId="34" applyNumberFormat="1" applyFont="1" applyBorder="1" applyAlignment="1">
      <alignment/>
    </xf>
    <xf numFmtId="195" fontId="11" fillId="0" borderId="0" xfId="34" applyNumberFormat="1" applyFont="1" applyFill="1" applyAlignment="1">
      <alignment horizontal="center" vertical="center"/>
    </xf>
    <xf numFmtId="195" fontId="29" fillId="0" borderId="0" xfId="34" applyNumberFormat="1" applyFont="1" applyFill="1" applyAlignment="1">
      <alignment horizontal="center" vertical="center"/>
    </xf>
    <xf numFmtId="195" fontId="29" fillId="0" borderId="0" xfId="34" applyNumberFormat="1" applyFont="1" applyAlignment="1">
      <alignment horizontal="center" vertical="center"/>
    </xf>
    <xf numFmtId="195" fontId="31" fillId="0" borderId="0" xfId="34" applyNumberFormat="1" applyFont="1" applyFill="1" applyAlignment="1">
      <alignment horizontal="center" vertical="center"/>
    </xf>
    <xf numFmtId="195" fontId="11" fillId="0" borderId="11" xfId="34" applyNumberFormat="1" applyFont="1" applyFill="1" applyBorder="1" applyAlignment="1">
      <alignment horizontal="center" vertical="center"/>
    </xf>
    <xf numFmtId="195" fontId="11" fillId="0" borderId="0" xfId="34" applyNumberFormat="1" applyFont="1" applyFill="1" applyBorder="1" applyAlignment="1">
      <alignment horizontal="center" vertical="center"/>
    </xf>
    <xf numFmtId="195" fontId="15" fillId="0" borderId="11" xfId="34" applyNumberFormat="1" applyFont="1" applyFill="1" applyBorder="1" applyAlignment="1">
      <alignment horizontal="center" vertical="center"/>
    </xf>
    <xf numFmtId="195" fontId="13" fillId="0" borderId="27" xfId="34" applyNumberFormat="1" applyFont="1" applyFill="1" applyBorder="1" applyAlignment="1">
      <alignment horizontal="center" vertical="center"/>
    </xf>
    <xf numFmtId="195" fontId="13" fillId="0" borderId="33" xfId="34" applyNumberFormat="1" applyFont="1" applyFill="1" applyBorder="1" applyAlignment="1">
      <alignment horizontal="center" vertical="center"/>
    </xf>
    <xf numFmtId="195" fontId="13" fillId="0" borderId="34" xfId="34" applyNumberFormat="1" applyFont="1" applyFill="1" applyBorder="1" applyAlignment="1">
      <alignment horizontal="center" vertical="center"/>
    </xf>
    <xf numFmtId="195" fontId="11" fillId="0" borderId="34" xfId="34" applyNumberFormat="1" applyFont="1" applyFill="1" applyBorder="1" applyAlignment="1">
      <alignment horizontal="center" vertical="center"/>
    </xf>
    <xf numFmtId="195" fontId="11" fillId="0" borderId="35" xfId="34" applyNumberFormat="1" applyFont="1" applyFill="1" applyBorder="1" applyAlignment="1">
      <alignment horizontal="center" vertical="center"/>
    </xf>
    <xf numFmtId="195" fontId="13" fillId="0" borderId="17" xfId="34" applyNumberFormat="1" applyFont="1" applyFill="1" applyBorder="1" applyAlignment="1">
      <alignment horizontal="center" vertical="center"/>
    </xf>
    <xf numFmtId="195" fontId="13" fillId="0" borderId="36" xfId="34" applyNumberFormat="1" applyFont="1" applyFill="1" applyBorder="1" applyAlignment="1">
      <alignment horizontal="center" vertical="center"/>
    </xf>
    <xf numFmtId="195" fontId="11" fillId="0" borderId="36" xfId="34" applyNumberFormat="1" applyFont="1" applyFill="1" applyBorder="1" applyAlignment="1">
      <alignment horizontal="center" vertical="center"/>
    </xf>
    <xf numFmtId="195" fontId="29" fillId="0" borderId="36" xfId="34" applyNumberFormat="1" applyFont="1" applyFill="1" applyBorder="1" applyAlignment="1">
      <alignment horizontal="center" vertical="center"/>
    </xf>
    <xf numFmtId="195" fontId="29" fillId="0" borderId="37" xfId="34" applyNumberFormat="1" applyFont="1" applyFill="1" applyBorder="1" applyAlignment="1">
      <alignment horizontal="center" vertical="center"/>
    </xf>
    <xf numFmtId="195" fontId="13" fillId="0" borderId="26" xfId="34" applyNumberFormat="1" applyFont="1" applyFill="1" applyBorder="1" applyAlignment="1">
      <alignment horizontal="center" vertical="center"/>
    </xf>
    <xf numFmtId="195" fontId="13" fillId="0" borderId="26"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wrapText="1"/>
    </xf>
    <xf numFmtId="195" fontId="13" fillId="0" borderId="30" xfId="34" applyNumberFormat="1" applyFont="1" applyFill="1" applyBorder="1" applyAlignment="1">
      <alignment horizontal="center" vertical="center" wrapText="1"/>
    </xf>
    <xf numFmtId="195" fontId="13" fillId="0" borderId="39"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xf>
    <xf numFmtId="195" fontId="13" fillId="0" borderId="16" xfId="34" applyNumberFormat="1" applyFont="1" applyFill="1" applyBorder="1" applyAlignment="1">
      <alignment horizontal="center" vertical="center" wrapText="1"/>
    </xf>
    <xf numFmtId="195" fontId="13" fillId="0" borderId="13" xfId="34" applyNumberFormat="1" applyFont="1" applyFill="1" applyBorder="1" applyAlignment="1">
      <alignment horizontal="center" vertical="center" wrapText="1"/>
    </xf>
    <xf numFmtId="195" fontId="13" fillId="0" borderId="15" xfId="34" applyNumberFormat="1" applyFont="1" applyFill="1" applyBorder="1" applyAlignment="1">
      <alignment horizontal="center" vertical="center" wrapText="1"/>
    </xf>
    <xf numFmtId="195" fontId="13" fillId="0" borderId="14" xfId="34" applyNumberFormat="1" applyFont="1" applyFill="1" applyBorder="1" applyAlignment="1">
      <alignment horizontal="center" vertical="center" wrapText="1"/>
    </xf>
    <xf numFmtId="195" fontId="13" fillId="0" borderId="0" xfId="34" applyNumberFormat="1" applyFont="1" applyFill="1" applyBorder="1" applyAlignment="1">
      <alignment horizontal="center" vertical="center" wrapText="1"/>
    </xf>
    <xf numFmtId="195" fontId="13" fillId="0" borderId="24" xfId="34" applyNumberFormat="1" applyFont="1" applyFill="1" applyBorder="1" applyAlignment="1">
      <alignment horizontal="right" vertical="center"/>
    </xf>
    <xf numFmtId="195" fontId="13" fillId="0" borderId="0" xfId="34" applyNumberFormat="1" applyFont="1" applyFill="1" applyBorder="1" applyAlignment="1">
      <alignment horizontal="right" vertical="center"/>
    </xf>
    <xf numFmtId="195" fontId="13" fillId="0" borderId="0" xfId="34" applyNumberFormat="1" applyFont="1" applyFill="1" applyAlignment="1">
      <alignment horizontal="center" vertical="center"/>
    </xf>
    <xf numFmtId="195" fontId="13" fillId="0" borderId="24" xfId="34" applyNumberFormat="1" applyFont="1" applyFill="1" applyBorder="1" applyAlignment="1">
      <alignment vertical="center"/>
    </xf>
    <xf numFmtId="195" fontId="13" fillId="0" borderId="0" xfId="34" applyNumberFormat="1" applyFont="1" applyFill="1" applyBorder="1" applyAlignment="1">
      <alignment vertical="center"/>
    </xf>
    <xf numFmtId="195" fontId="13" fillId="0" borderId="24" xfId="34" applyNumberFormat="1" applyFont="1" applyBorder="1" applyAlignment="1">
      <alignment/>
    </xf>
    <xf numFmtId="195" fontId="28" fillId="0" borderId="0" xfId="34" applyNumberFormat="1" applyFont="1" applyFill="1" applyAlignment="1">
      <alignment horizontal="center" vertical="center"/>
    </xf>
    <xf numFmtId="195" fontId="13" fillId="0" borderId="0" xfId="34" applyNumberFormat="1" applyFont="1" applyFill="1" applyBorder="1" applyAlignment="1">
      <alignment horizontal="center" vertical="center"/>
    </xf>
    <xf numFmtId="195" fontId="11" fillId="0" borderId="12" xfId="34" applyNumberFormat="1" applyFont="1" applyFill="1" applyBorder="1" applyAlignment="1">
      <alignment horizontal="left" vertical="center" indent="2"/>
    </xf>
    <xf numFmtId="195" fontId="11" fillId="0" borderId="23" xfId="34" applyNumberFormat="1" applyFont="1" applyFill="1" applyBorder="1" applyAlignment="1">
      <alignment horizontal="right" vertical="center"/>
    </xf>
    <xf numFmtId="195" fontId="11" fillId="0" borderId="11" xfId="34" applyNumberFormat="1" applyFont="1" applyFill="1" applyBorder="1" applyAlignment="1">
      <alignment vertical="center"/>
    </xf>
    <xf numFmtId="195" fontId="11" fillId="0" borderId="11" xfId="34" applyNumberFormat="1" applyFont="1" applyFill="1" applyBorder="1" applyAlignment="1">
      <alignment horizontal="right" vertical="center"/>
    </xf>
    <xf numFmtId="195" fontId="11" fillId="0" borderId="0" xfId="34" applyNumberFormat="1" applyFont="1" applyFill="1" applyBorder="1" applyAlignment="1">
      <alignment horizontal="left"/>
    </xf>
    <xf numFmtId="195" fontId="11" fillId="0" borderId="0" xfId="34" applyNumberFormat="1" applyFont="1" applyFill="1" applyBorder="1" applyAlignment="1">
      <alignment horizontal="left" vertical="center"/>
    </xf>
    <xf numFmtId="195" fontId="11" fillId="0" borderId="0" xfId="34" applyNumberFormat="1" applyFont="1" applyFill="1" applyAlignment="1">
      <alignment horizontal="left"/>
    </xf>
    <xf numFmtId="195" fontId="11" fillId="0" borderId="0" xfId="34" applyNumberFormat="1" applyFont="1" applyAlignment="1">
      <alignment horizontal="left"/>
    </xf>
    <xf numFmtId="195" fontId="11" fillId="0" borderId="0" xfId="34" applyNumberFormat="1" applyFont="1" applyAlignment="1">
      <alignment vertical="center"/>
    </xf>
    <xf numFmtId="195" fontId="31" fillId="0" borderId="0" xfId="34" applyNumberFormat="1" applyFont="1" applyAlignment="1">
      <alignment horizontal="center" vertical="center"/>
    </xf>
    <xf numFmtId="195" fontId="11" fillId="0" borderId="0" xfId="34" applyNumberFormat="1" applyFont="1" applyAlignment="1">
      <alignment horizontal="center" vertical="center"/>
    </xf>
    <xf numFmtId="195" fontId="11" fillId="0" borderId="0" xfId="34" applyNumberFormat="1" applyFont="1" applyAlignment="1">
      <alignment horizontal="left" vertical="center"/>
    </xf>
    <xf numFmtId="195" fontId="15" fillId="0" borderId="0" xfId="34" applyNumberFormat="1" applyFont="1" applyAlignment="1">
      <alignment horizontal="center" vertical="center"/>
    </xf>
    <xf numFmtId="195" fontId="30" fillId="0" borderId="0" xfId="34" applyNumberFormat="1" applyFont="1" applyAlignment="1">
      <alignment horizontal="center" vertical="center"/>
    </xf>
    <xf numFmtId="195" fontId="11" fillId="0" borderId="11" xfId="34" applyNumberFormat="1" applyFont="1" applyBorder="1" applyAlignment="1">
      <alignment horizontal="center" vertical="center"/>
    </xf>
    <xf numFmtId="195" fontId="11" fillId="0" borderId="0" xfId="34" applyNumberFormat="1" applyFont="1" applyBorder="1" applyAlignment="1">
      <alignment horizontal="right" vertical="center"/>
    </xf>
    <xf numFmtId="195" fontId="11" fillId="0" borderId="0" xfId="34" applyNumberFormat="1" applyFont="1" applyBorder="1" applyAlignment="1">
      <alignment horizontal="center" vertical="center"/>
    </xf>
    <xf numFmtId="195" fontId="15" fillId="0" borderId="33" xfId="34" applyNumberFormat="1" applyFont="1" applyBorder="1" applyAlignment="1">
      <alignment horizontal="center" vertical="center"/>
    </xf>
    <xf numFmtId="195" fontId="11" fillId="0" borderId="34" xfId="34" applyNumberFormat="1" applyFont="1" applyBorder="1" applyAlignment="1">
      <alignment horizontal="center" vertical="center"/>
    </xf>
    <xf numFmtId="195" fontId="15" fillId="0" borderId="34" xfId="34" applyNumberFormat="1" applyFont="1" applyBorder="1" applyAlignment="1">
      <alignment horizontal="center" vertical="center"/>
    </xf>
    <xf numFmtId="195" fontId="15" fillId="0" borderId="40" xfId="34" applyNumberFormat="1" applyFont="1" applyBorder="1" applyAlignment="1">
      <alignment horizontal="center" vertical="center"/>
    </xf>
    <xf numFmtId="195" fontId="15" fillId="0" borderId="36" xfId="34" applyNumberFormat="1" applyFont="1" applyBorder="1" applyAlignment="1">
      <alignment horizontal="center" vertical="center"/>
    </xf>
    <xf numFmtId="195" fontId="15" fillId="0" borderId="36" xfId="34" applyNumberFormat="1" applyFont="1" applyBorder="1" applyAlignment="1">
      <alignment vertical="center"/>
    </xf>
    <xf numFmtId="195" fontId="15" fillId="0" borderId="37" xfId="34" applyNumberFormat="1" applyFont="1" applyBorder="1" applyAlignment="1">
      <alignment horizontal="center" vertical="center"/>
    </xf>
    <xf numFmtId="195" fontId="15" fillId="0" borderId="29" xfId="34" applyNumberFormat="1" applyFont="1" applyBorder="1" applyAlignment="1">
      <alignment horizontal="center" vertical="center" wrapText="1"/>
    </xf>
    <xf numFmtId="195" fontId="15" fillId="0" borderId="30" xfId="34" applyNumberFormat="1" applyFont="1" applyBorder="1" applyAlignment="1">
      <alignment horizontal="center" vertical="center" wrapText="1"/>
    </xf>
    <xf numFmtId="195" fontId="15" fillId="0" borderId="17" xfId="34" applyNumberFormat="1" applyFont="1" applyBorder="1" applyAlignment="1">
      <alignment horizontal="center" vertical="center"/>
    </xf>
    <xf numFmtId="195" fontId="11" fillId="0" borderId="26" xfId="34" applyNumberFormat="1" applyFont="1" applyBorder="1" applyAlignment="1">
      <alignment horizontal="center" vertical="center"/>
    </xf>
    <xf numFmtId="195" fontId="15" fillId="0" borderId="26" xfId="34" applyNumberFormat="1" applyFont="1" applyBorder="1" applyAlignment="1">
      <alignment horizontal="center" vertical="center"/>
    </xf>
    <xf numFmtId="195" fontId="15" fillId="0" borderId="26" xfId="34" applyNumberFormat="1" applyFont="1" applyBorder="1" applyAlignment="1">
      <alignment horizontal="center" vertical="center" wrapText="1"/>
    </xf>
    <xf numFmtId="195" fontId="15" fillId="0" borderId="38" xfId="34" applyNumberFormat="1" applyFont="1" applyBorder="1" applyAlignment="1">
      <alignment horizontal="center" vertical="center"/>
    </xf>
    <xf numFmtId="195" fontId="15" fillId="0" borderId="38" xfId="34" applyNumberFormat="1" applyFont="1" applyBorder="1" applyAlignment="1">
      <alignment horizontal="center" vertical="center" wrapText="1"/>
    </xf>
    <xf numFmtId="195" fontId="15" fillId="0" borderId="12" xfId="34" applyNumberFormat="1" applyFont="1" applyBorder="1" applyAlignment="1">
      <alignment horizontal="center" vertical="center"/>
    </xf>
    <xf numFmtId="195" fontId="15" fillId="0" borderId="16" xfId="34" applyNumberFormat="1" applyFont="1" applyBorder="1" applyAlignment="1">
      <alignment horizontal="center" vertical="center" wrapText="1"/>
    </xf>
    <xf numFmtId="195" fontId="11" fillId="0" borderId="13" xfId="34" applyNumberFormat="1" applyFont="1" applyBorder="1" applyAlignment="1">
      <alignment horizontal="center" vertical="center" wrapText="1"/>
    </xf>
    <xf numFmtId="195" fontId="15" fillId="0" borderId="13" xfId="34" applyNumberFormat="1" applyFont="1" applyBorder="1" applyAlignment="1">
      <alignment horizontal="center" vertical="center" wrapText="1"/>
    </xf>
    <xf numFmtId="195" fontId="15" fillId="0" borderId="14" xfId="34" applyNumberFormat="1" applyFont="1" applyBorder="1" applyAlignment="1">
      <alignment horizontal="center" vertical="center" wrapText="1"/>
    </xf>
    <xf numFmtId="195" fontId="15" fillId="0" borderId="15" xfId="34" applyNumberFormat="1" applyFont="1" applyBorder="1" applyAlignment="1">
      <alignment horizontal="center" vertical="center" wrapText="1"/>
    </xf>
    <xf numFmtId="195" fontId="15" fillId="0" borderId="41" xfId="34" applyNumberFormat="1" applyFont="1" applyFill="1" applyBorder="1" applyAlignment="1">
      <alignment horizontal="center" vertical="center" wrapText="1"/>
    </xf>
    <xf numFmtId="195" fontId="15" fillId="0" borderId="42" xfId="34" applyNumberFormat="1" applyFont="1" applyFill="1" applyBorder="1" applyAlignment="1">
      <alignment horizontal="center" vertical="center" wrapText="1"/>
    </xf>
    <xf numFmtId="195" fontId="13" fillId="0" borderId="17" xfId="34" applyNumberFormat="1" applyFont="1" applyFill="1" applyBorder="1" applyAlignment="1">
      <alignment horizontal="left" vertical="center" wrapText="1" indent="1"/>
    </xf>
    <xf numFmtId="195" fontId="13" fillId="0" borderId="0" xfId="34" applyNumberFormat="1" applyFont="1" applyAlignment="1">
      <alignment horizontal="center" vertical="center"/>
    </xf>
    <xf numFmtId="195" fontId="13" fillId="0" borderId="24" xfId="34" applyNumberFormat="1" applyFont="1" applyBorder="1" applyAlignment="1">
      <alignment vertical="center"/>
    </xf>
    <xf numFmtId="195" fontId="13" fillId="0" borderId="0" xfId="34" applyNumberFormat="1" applyFont="1" applyBorder="1" applyAlignment="1">
      <alignment vertical="center"/>
    </xf>
    <xf numFmtId="195" fontId="13" fillId="0" borderId="24" xfId="34" applyNumberFormat="1" applyFont="1" applyFill="1" applyBorder="1" applyAlignment="1">
      <alignment/>
    </xf>
    <xf numFmtId="195" fontId="13" fillId="0" borderId="0" xfId="34" applyNumberFormat="1" applyFont="1" applyFill="1" applyBorder="1" applyAlignment="1">
      <alignment/>
    </xf>
    <xf numFmtId="195" fontId="86" fillId="0" borderId="24" xfId="34" applyNumberFormat="1" applyFont="1" applyBorder="1" applyAlignment="1">
      <alignment/>
    </xf>
    <xf numFmtId="195" fontId="86" fillId="0" borderId="0" xfId="34" applyNumberFormat="1" applyFont="1" applyBorder="1" applyAlignment="1">
      <alignment/>
    </xf>
    <xf numFmtId="195" fontId="15" fillId="0" borderId="12" xfId="34" applyNumberFormat="1" applyFont="1" applyFill="1" applyBorder="1" applyAlignment="1">
      <alignment horizontal="left" vertical="center" indent="2"/>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27" fillId="0" borderId="21" xfId="0" applyFont="1" applyBorder="1" applyAlignment="1">
      <alignment horizontal="center" vertical="center" wrapText="1"/>
    </xf>
    <xf numFmtId="195" fontId="16" fillId="0" borderId="0" xfId="34" applyNumberFormat="1" applyFont="1" applyFill="1" applyBorder="1" applyAlignment="1">
      <alignment/>
    </xf>
    <xf numFmtId="0" fontId="16" fillId="0" borderId="0" xfId="0" applyFont="1" applyBorder="1" applyAlignment="1">
      <alignment vertical="center" wrapText="1"/>
    </xf>
    <xf numFmtId="0" fontId="18" fillId="0" borderId="11" xfId="0" applyFont="1" applyBorder="1" applyAlignment="1">
      <alignment vertical="center"/>
    </xf>
    <xf numFmtId="0" fontId="22" fillId="0" borderId="26" xfId="0" applyFont="1" applyFill="1" applyBorder="1" applyAlignment="1">
      <alignment horizontal="left" vertical="center" wrapText="1"/>
    </xf>
    <xf numFmtId="176" fontId="11" fillId="0" borderId="10" xfId="0" applyNumberFormat="1" applyFont="1" applyFill="1" applyBorder="1" applyAlignment="1">
      <alignment horizontal="right" vertical="center"/>
    </xf>
    <xf numFmtId="0" fontId="11" fillId="0" borderId="17" xfId="0" applyFont="1" applyFill="1" applyBorder="1" applyAlignment="1">
      <alignment horizontal="center" vertical="center" wrapText="1"/>
    </xf>
    <xf numFmtId="0" fontId="12" fillId="0" borderId="0" xfId="0" applyFont="1" applyFill="1" applyAlignment="1">
      <alignment horizontal="left" vertical="center"/>
    </xf>
    <xf numFmtId="0" fontId="29" fillId="0" borderId="0" xfId="0" applyFont="1" applyAlignment="1">
      <alignment vertical="center"/>
    </xf>
    <xf numFmtId="0" fontId="87" fillId="0" borderId="0" xfId="0" applyFont="1" applyFill="1" applyAlignment="1">
      <alignment vertical="center"/>
    </xf>
    <xf numFmtId="0" fontId="86" fillId="0" borderId="0" xfId="0" applyFont="1" applyFill="1" applyAlignment="1">
      <alignment horizontal="center" vertical="center"/>
    </xf>
    <xf numFmtId="49" fontId="88" fillId="0" borderId="0" xfId="0" applyNumberFormat="1" applyFont="1" applyFill="1" applyAlignment="1">
      <alignment vertical="center"/>
    </xf>
    <xf numFmtId="0" fontId="14" fillId="0" borderId="24"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27"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xf numFmtId="0" fontId="40" fillId="0" borderId="0" xfId="0" applyFont="1" applyAlignment="1">
      <alignment/>
    </xf>
    <xf numFmtId="0" fontId="30" fillId="0" borderId="43" xfId="0" applyFont="1" applyBorder="1" applyAlignment="1">
      <alignment horizontal="center" vertical="center"/>
    </xf>
    <xf numFmtId="0" fontId="24" fillId="0" borderId="19" xfId="0" applyFont="1" applyBorder="1" applyAlignment="1">
      <alignment horizontal="center" vertical="center" wrapText="1"/>
    </xf>
    <xf numFmtId="0" fontId="24" fillId="0" borderId="20"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44" xfId="0" applyFont="1" applyBorder="1" applyAlignment="1">
      <alignment horizontal="center" vertical="center" wrapText="1"/>
    </xf>
    <xf numFmtId="0" fontId="41"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11" fillId="0" borderId="11" xfId="0" applyFont="1" applyBorder="1" applyAlignment="1">
      <alignment vertical="center"/>
    </xf>
    <xf numFmtId="0" fontId="1" fillId="0" borderId="0" xfId="0" applyFont="1" applyAlignment="1">
      <alignment/>
    </xf>
    <xf numFmtId="0" fontId="0" fillId="0" borderId="0" xfId="0" applyFont="1" applyAlignment="1">
      <alignment/>
    </xf>
    <xf numFmtId="41" fontId="29" fillId="0" borderId="0" xfId="0" applyNumberFormat="1" applyFont="1" applyBorder="1" applyAlignment="1">
      <alignment horizontal="right" vertical="center"/>
    </xf>
    <xf numFmtId="41" fontId="29" fillId="0" borderId="11" xfId="0" applyNumberFormat="1" applyFont="1" applyBorder="1" applyAlignment="1">
      <alignment horizontal="right" vertical="center"/>
    </xf>
    <xf numFmtId="0" fontId="42" fillId="0" borderId="0" xfId="0" applyFont="1" applyAlignment="1">
      <alignment horizontal="left" vertical="center"/>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42" fillId="0" borderId="0" xfId="0" applyFont="1" applyBorder="1" applyAlignment="1">
      <alignment vertical="center"/>
    </xf>
    <xf numFmtId="0" fontId="43" fillId="0" borderId="0" xfId="0" applyFont="1" applyBorder="1" applyAlignment="1">
      <alignment horizontal="right" vertical="center"/>
    </xf>
    <xf numFmtId="0" fontId="6" fillId="0" borderId="0" xfId="0" applyFont="1" applyBorder="1" applyAlignment="1">
      <alignment horizontal="right" vertical="center"/>
    </xf>
    <xf numFmtId="0" fontId="40" fillId="0" borderId="0" xfId="0" applyFont="1" applyFill="1" applyBorder="1" applyAlignment="1">
      <alignment/>
    </xf>
    <xf numFmtId="0" fontId="4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39" fillId="0" borderId="0" xfId="0" applyFont="1" applyBorder="1" applyAlignment="1">
      <alignment horizontal="center" vertical="center"/>
    </xf>
    <xf numFmtId="195" fontId="31" fillId="0" borderId="0" xfId="34" applyNumberFormat="1" applyFont="1" applyFill="1" applyAlignment="1">
      <alignment vertical="center"/>
    </xf>
    <xf numFmtId="0" fontId="8" fillId="0" borderId="0" xfId="0" applyFont="1" applyBorder="1" applyAlignment="1">
      <alignment horizontal="center" vertical="center"/>
    </xf>
    <xf numFmtId="0" fontId="30" fillId="0" borderId="0" xfId="0" applyFont="1" applyBorder="1" applyAlignment="1">
      <alignment horizontal="center" vertical="center"/>
    </xf>
    <xf numFmtId="0" fontId="44" fillId="0" borderId="0" xfId="0" applyFont="1" applyAlignment="1">
      <alignment horizontal="center" vertical="center"/>
    </xf>
    <xf numFmtId="176" fontId="30" fillId="0" borderId="0" xfId="0" applyNumberFormat="1" applyFont="1" applyFill="1" applyBorder="1" applyAlignment="1">
      <alignment horizontal="right" vertical="center"/>
    </xf>
    <xf numFmtId="0" fontId="41" fillId="0" borderId="0" xfId="0" applyFont="1" applyBorder="1" applyAlignment="1">
      <alignment/>
    </xf>
    <xf numFmtId="0" fontId="42" fillId="0" borderId="0" xfId="0" applyFont="1" applyBorder="1" applyAlignment="1">
      <alignment horizontal="left" vertical="center"/>
    </xf>
    <xf numFmtId="0" fontId="6" fillId="0" borderId="0" xfId="0" applyNumberFormat="1" applyFont="1" applyBorder="1" applyAlignment="1" applyProtection="1">
      <alignment horizontal="left" vertical="center" wrapText="1"/>
      <protection locked="0"/>
    </xf>
    <xf numFmtId="41" fontId="6" fillId="0" borderId="24" xfId="0" applyNumberFormat="1" applyFont="1" applyBorder="1" applyAlignment="1" applyProtection="1">
      <alignment horizontal="right" vertical="center"/>
      <protection locked="0"/>
    </xf>
    <xf numFmtId="41" fontId="6" fillId="0" borderId="0" xfId="0" applyNumberFormat="1"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41" fontId="6" fillId="0" borderId="24" xfId="0" applyNumberFormat="1" applyFont="1" applyBorder="1" applyAlignment="1" applyProtection="1">
      <alignment horizontal="right" vertical="center"/>
      <protection/>
    </xf>
    <xf numFmtId="41" fontId="6" fillId="0" borderId="0" xfId="0" applyNumberFormat="1" applyFont="1" applyBorder="1" applyAlignment="1" applyProtection="1">
      <alignment horizontal="right" vertical="center"/>
      <protection/>
    </xf>
    <xf numFmtId="0" fontId="6" fillId="0" borderId="0" xfId="0" applyNumberFormat="1" applyFont="1" applyBorder="1" applyAlignment="1" applyProtection="1">
      <alignment vertical="center" wrapText="1"/>
      <protection locked="0"/>
    </xf>
    <xf numFmtId="0" fontId="6" fillId="0" borderId="0" xfId="0" applyFont="1" applyBorder="1" applyAlignment="1" applyProtection="1">
      <alignment horizontal="left" vertical="center"/>
      <protection locked="0"/>
    </xf>
    <xf numFmtId="0" fontId="15" fillId="0" borderId="0" xfId="0" applyFont="1" applyBorder="1" applyAlignment="1">
      <alignment vertical="center"/>
    </xf>
    <xf numFmtId="0" fontId="29" fillId="0" borderId="0" xfId="0" applyFont="1" applyAlignment="1">
      <alignment horizontal="center" vertical="center"/>
    </xf>
    <xf numFmtId="0" fontId="11" fillId="0" borderId="0" xfId="0" applyFont="1" applyBorder="1" applyAlignment="1">
      <alignment horizontal="left" vertical="center" wrapText="1"/>
    </xf>
    <xf numFmtId="0" fontId="29" fillId="0" borderId="0" xfId="0" applyFont="1" applyBorder="1" applyAlignment="1">
      <alignment horizontal="left" vertical="center"/>
    </xf>
    <xf numFmtId="0" fontId="29" fillId="0" borderId="0" xfId="0" applyFont="1" applyBorder="1" applyAlignment="1">
      <alignment vertical="center"/>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11" xfId="0" applyFont="1" applyBorder="1" applyAlignment="1">
      <alignment horizontal="right" vertical="center"/>
    </xf>
    <xf numFmtId="0" fontId="29" fillId="0" borderId="11" xfId="0" applyFont="1" applyBorder="1" applyAlignment="1">
      <alignment horizontal="right" vertical="center"/>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vertical="center"/>
    </xf>
    <xf numFmtId="0" fontId="16" fillId="0" borderId="0" xfId="0" applyFont="1" applyAlignment="1">
      <alignment horizontal="left" vertical="top" wrapText="1"/>
    </xf>
    <xf numFmtId="0" fontId="29" fillId="0" borderId="0" xfId="0" applyFont="1" applyAlignment="1">
      <alignment/>
    </xf>
    <xf numFmtId="0" fontId="11" fillId="0" borderId="0" xfId="0" applyFont="1" applyBorder="1" applyAlignment="1">
      <alignment horizontal="right" vertical="center"/>
    </xf>
    <xf numFmtId="0" fontId="13" fillId="0" borderId="11" xfId="0" applyFont="1" applyBorder="1" applyAlignment="1">
      <alignment horizontal="right" vertical="center"/>
    </xf>
    <xf numFmtId="0" fontId="0" fillId="0" borderId="11" xfId="0" applyBorder="1" applyAlignment="1">
      <alignment horizontal="right" vertical="center"/>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11" xfId="0" applyFont="1" applyBorder="1" applyAlignment="1">
      <alignment horizontal="center" vertical="center" wrapText="1"/>
    </xf>
    <xf numFmtId="0" fontId="29" fillId="0" borderId="0" xfId="0" applyFont="1" applyAlignment="1">
      <alignment horizontal="center" vertical="center" wrapText="1"/>
    </xf>
    <xf numFmtId="0" fontId="31" fillId="0" borderId="0" xfId="0" applyFont="1" applyAlignment="1">
      <alignment horizontal="center" vertical="center" wrapText="1"/>
    </xf>
    <xf numFmtId="0" fontId="16" fillId="0" borderId="0" xfId="0" applyFont="1" applyFill="1" applyAlignment="1">
      <alignment horizontal="left" vertical="top" wrapText="1"/>
    </xf>
    <xf numFmtId="0" fontId="29" fillId="0" borderId="0" xfId="0" applyFont="1" applyFill="1" applyAlignment="1">
      <alignment/>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8" fillId="0" borderId="11" xfId="0" applyFont="1" applyBorder="1" applyAlignment="1">
      <alignment horizontal="left" vertical="center"/>
    </xf>
    <xf numFmtId="0" fontId="20"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11" fillId="0" borderId="18" xfId="0" applyFont="1" applyFill="1" applyBorder="1" applyAlignment="1">
      <alignment vertical="center"/>
    </xf>
    <xf numFmtId="0" fontId="0" fillId="0" borderId="18" xfId="0" applyBorder="1" applyAlignment="1">
      <alignment vertical="center"/>
    </xf>
    <xf numFmtId="0" fontId="17" fillId="0" borderId="0" xfId="0" applyFont="1" applyAlignment="1">
      <alignment horizontal="center" vertical="center" wrapText="1"/>
    </xf>
    <xf numFmtId="0" fontId="2" fillId="0" borderId="0" xfId="0" applyFont="1" applyAlignment="1">
      <alignment horizontal="center" vertical="center" wrapText="1"/>
    </xf>
    <xf numFmtId="176" fontId="29" fillId="0" borderId="0" xfId="0" applyNumberFormat="1" applyFont="1" applyBorder="1" applyAlignment="1">
      <alignment horizontal="center" vertical="center"/>
    </xf>
    <xf numFmtId="0" fontId="38" fillId="0" borderId="0" xfId="0" applyFont="1" applyAlignment="1">
      <alignment horizontal="center" vertical="center"/>
    </xf>
    <xf numFmtId="0" fontId="42" fillId="0" borderId="18" xfId="0" applyFont="1" applyBorder="1" applyAlignment="1">
      <alignment horizontal="left" vertical="center" wrapText="1"/>
    </xf>
    <xf numFmtId="0" fontId="11" fillId="0" borderId="11" xfId="0" applyFont="1" applyBorder="1" applyAlignment="1">
      <alignment horizontal="right" vertical="center"/>
    </xf>
    <xf numFmtId="0" fontId="6" fillId="0" borderId="18" xfId="0" applyFont="1" applyBorder="1" applyAlignment="1">
      <alignment horizontal="center" vertical="center"/>
    </xf>
    <xf numFmtId="0" fontId="42" fillId="0" borderId="0" xfId="0" applyFont="1" applyBorder="1" applyAlignment="1">
      <alignment horizontal="left" vertical="center"/>
    </xf>
    <xf numFmtId="176" fontId="21" fillId="0" borderId="34" xfId="0" applyNumberFormat="1" applyFont="1" applyBorder="1" applyAlignment="1">
      <alignment horizontal="center" vertical="center"/>
    </xf>
    <xf numFmtId="176" fontId="21" fillId="0" borderId="35" xfId="0" applyNumberFormat="1" applyFont="1" applyBorder="1" applyAlignment="1">
      <alignment horizontal="center" vertical="center"/>
    </xf>
    <xf numFmtId="176" fontId="21" fillId="0" borderId="45" xfId="0" applyNumberFormat="1" applyFont="1" applyBorder="1" applyAlignment="1">
      <alignment horizontal="center" vertical="center"/>
    </xf>
    <xf numFmtId="41" fontId="30" fillId="0" borderId="0" xfId="0" applyNumberFormat="1" applyFont="1" applyBorder="1" applyAlignment="1">
      <alignment horizontal="center" vertical="center"/>
    </xf>
    <xf numFmtId="0" fontId="47" fillId="0" borderId="0" xfId="0" applyFont="1" applyAlignment="1">
      <alignment horizontal="center" vertical="center"/>
    </xf>
    <xf numFmtId="176" fontId="30" fillId="0" borderId="24" xfId="0" applyNumberFormat="1" applyFont="1" applyBorder="1" applyAlignment="1">
      <alignment horizontal="center" vertical="center"/>
    </xf>
    <xf numFmtId="176" fontId="21" fillId="0" borderId="46" xfId="0" applyNumberFormat="1" applyFont="1" applyBorder="1" applyAlignment="1">
      <alignment horizontal="center" vertical="center"/>
    </xf>
    <xf numFmtId="176" fontId="21" fillId="0" borderId="47" xfId="0" applyNumberFormat="1" applyFont="1" applyBorder="1" applyAlignment="1">
      <alignment horizontal="center" vertical="center"/>
    </xf>
    <xf numFmtId="0" fontId="45" fillId="0" borderId="18" xfId="0" applyFont="1" applyBorder="1" applyAlignment="1">
      <alignment horizontal="left" vertical="center" wrapText="1"/>
    </xf>
    <xf numFmtId="0" fontId="30" fillId="0" borderId="18" xfId="0" applyFont="1" applyFill="1" applyBorder="1" applyAlignment="1">
      <alignment horizontal="right"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41" fontId="30" fillId="0" borderId="0" xfId="0" applyNumberFormat="1" applyFont="1" applyBorder="1" applyAlignment="1">
      <alignment horizontal="right" vertical="center"/>
    </xf>
    <xf numFmtId="195" fontId="11" fillId="0" borderId="0" xfId="34" applyNumberFormat="1" applyFont="1" applyAlignment="1">
      <alignment horizontal="right" vertical="center"/>
    </xf>
    <xf numFmtId="195" fontId="29" fillId="0" borderId="0" xfId="34" applyNumberFormat="1" applyFont="1" applyAlignment="1">
      <alignment horizontal="center" vertical="center"/>
    </xf>
    <xf numFmtId="195" fontId="15" fillId="0" borderId="29" xfId="34" applyNumberFormat="1" applyFont="1" applyBorder="1" applyAlignment="1">
      <alignment horizontal="center" vertical="center" wrapText="1"/>
    </xf>
    <xf numFmtId="195" fontId="15" fillId="0" borderId="38" xfId="34" applyNumberFormat="1" applyFont="1" applyBorder="1" applyAlignment="1">
      <alignment horizontal="center" vertical="center"/>
    </xf>
    <xf numFmtId="195" fontId="15" fillId="0" borderId="30" xfId="34" applyNumberFormat="1" applyFont="1" applyBorder="1" applyAlignment="1">
      <alignment horizontal="center" vertical="center" wrapText="1"/>
    </xf>
    <xf numFmtId="195" fontId="15" fillId="0" borderId="10" xfId="34" applyNumberFormat="1" applyFont="1" applyBorder="1" applyAlignment="1">
      <alignment horizontal="center" vertical="center"/>
    </xf>
    <xf numFmtId="195" fontId="15" fillId="0" borderId="48" xfId="34" applyNumberFormat="1" applyFont="1" applyBorder="1" applyAlignment="1">
      <alignment horizontal="distributed" vertical="center"/>
    </xf>
    <xf numFmtId="195" fontId="15" fillId="0" borderId="36" xfId="34" applyNumberFormat="1" applyFont="1" applyBorder="1" applyAlignment="1">
      <alignment horizontal="distributed" vertical="center"/>
    </xf>
    <xf numFmtId="195" fontId="30" fillId="0" borderId="0" xfId="34" applyNumberFormat="1" applyFont="1" applyAlignment="1">
      <alignment horizontal="center" vertical="center"/>
    </xf>
    <xf numFmtId="195" fontId="15" fillId="0" borderId="27" xfId="34" applyNumberFormat="1" applyFont="1" applyBorder="1" applyAlignment="1">
      <alignment horizontal="center" wrapText="1"/>
    </xf>
    <xf numFmtId="195" fontId="15" fillId="0" borderId="17" xfId="34" applyNumberFormat="1" applyFont="1" applyBorder="1" applyAlignment="1">
      <alignment horizontal="center"/>
    </xf>
    <xf numFmtId="195" fontId="15" fillId="0" borderId="36" xfId="34" applyNumberFormat="1" applyFont="1" applyBorder="1" applyAlignment="1">
      <alignment horizontal="center" vertical="center" wrapText="1"/>
    </xf>
    <xf numFmtId="195" fontId="15" fillId="0" borderId="37" xfId="34" applyNumberFormat="1" applyFont="1" applyBorder="1" applyAlignment="1">
      <alignment horizontal="center" vertical="center"/>
    </xf>
    <xf numFmtId="195" fontId="31" fillId="0" borderId="0" xfId="34" applyNumberFormat="1" applyFont="1" applyFill="1" applyAlignment="1">
      <alignment horizontal="left" vertical="center"/>
    </xf>
    <xf numFmtId="195" fontId="15" fillId="0" borderId="11" xfId="34" applyNumberFormat="1" applyFont="1" applyBorder="1" applyAlignment="1">
      <alignment horizontal="center" vertical="center"/>
    </xf>
    <xf numFmtId="195" fontId="29" fillId="0" borderId="11" xfId="34" applyNumberFormat="1" applyFont="1" applyBorder="1" applyAlignment="1">
      <alignment horizontal="center" vertical="center"/>
    </xf>
    <xf numFmtId="195" fontId="15" fillId="0" borderId="11" xfId="34" applyNumberFormat="1" applyFont="1" applyBorder="1" applyAlignment="1">
      <alignment horizontal="right" vertical="center"/>
    </xf>
    <xf numFmtId="195" fontId="11" fillId="0" borderId="0" xfId="34" applyNumberFormat="1" applyFont="1" applyFill="1" applyAlignment="1">
      <alignment horizontal="center" vertical="center"/>
    </xf>
    <xf numFmtId="195" fontId="13" fillId="0" borderId="48" xfId="34" applyNumberFormat="1" applyFont="1" applyFill="1" applyBorder="1" applyAlignment="1">
      <alignment horizontal="center" vertical="center"/>
    </xf>
    <xf numFmtId="195" fontId="13" fillId="0" borderId="36" xfId="34" applyNumberFormat="1" applyFont="1" applyFill="1" applyBorder="1" applyAlignment="1">
      <alignment horizontal="center" vertical="center"/>
    </xf>
    <xf numFmtId="195" fontId="13" fillId="0" borderId="17" xfId="34" applyNumberFormat="1" applyFont="1" applyFill="1" applyBorder="1" applyAlignment="1">
      <alignment horizontal="center" vertical="center"/>
    </xf>
    <xf numFmtId="195" fontId="13" fillId="0" borderId="12" xfId="34" applyNumberFormat="1" applyFont="1" applyFill="1" applyBorder="1" applyAlignment="1">
      <alignment horizontal="center" vertical="center"/>
    </xf>
    <xf numFmtId="195" fontId="29" fillId="0" borderId="0" xfId="34" applyNumberFormat="1" applyFont="1" applyFill="1" applyAlignment="1">
      <alignment horizontal="center" vertical="center"/>
    </xf>
    <xf numFmtId="195" fontId="13" fillId="0" borderId="29"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xf>
    <xf numFmtId="195" fontId="30" fillId="0" borderId="0" xfId="34" applyNumberFormat="1" applyFont="1" applyFill="1" applyAlignment="1">
      <alignment horizontal="center" vertical="center"/>
    </xf>
    <xf numFmtId="195" fontId="13" fillId="0" borderId="49" xfId="34" applyNumberFormat="1" applyFont="1" applyFill="1" applyBorder="1" applyAlignment="1">
      <alignment horizontal="center" vertical="center"/>
    </xf>
    <xf numFmtId="195" fontId="13" fillId="0" borderId="40" xfId="34" applyNumberFormat="1" applyFont="1" applyFill="1" applyBorder="1" applyAlignment="1">
      <alignment horizontal="center" vertical="center"/>
    </xf>
    <xf numFmtId="195" fontId="15" fillId="0" borderId="11" xfId="34" applyNumberFormat="1" applyFont="1" applyFill="1" applyBorder="1" applyAlignment="1">
      <alignment horizontal="left" vertical="center"/>
    </xf>
    <xf numFmtId="0" fontId="11"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22" xfId="0" applyFont="1" applyBorder="1" applyAlignment="1">
      <alignment horizontal="center" vertical="center"/>
    </xf>
    <xf numFmtId="0" fontId="11"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 Box 1"/>
        <xdr:cNvSpPr txBox="1">
          <a:spLocks noChangeArrowheads="1"/>
        </xdr:cNvSpPr>
      </xdr:nvSpPr>
      <xdr:spPr>
        <a:xfrm>
          <a:off x="2143125" y="2276475"/>
          <a:ext cx="17145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9"/>
  <sheetViews>
    <sheetView showGridLines="0" tabSelected="1" view="pageBreakPreview" zoomScaleSheetLayoutView="100" zoomScalePageLayoutView="0" workbookViewId="0" topLeftCell="A1">
      <selection activeCell="K13" sqref="K13"/>
    </sheetView>
  </sheetViews>
  <sheetFormatPr defaultColWidth="9.00390625" defaultRowHeight="16.5"/>
  <cols>
    <col min="1" max="1" width="19.75390625" style="66" customWidth="1"/>
    <col min="2" max="2" width="8.625" style="66" customWidth="1"/>
    <col min="3" max="3" width="8.375" style="66" customWidth="1"/>
    <col min="4" max="4" width="9.875" style="66" customWidth="1"/>
    <col min="5" max="5" width="10.125" style="66" customWidth="1"/>
    <col min="6" max="6" width="8.25390625" style="66" customWidth="1"/>
    <col min="7" max="7" width="9.375" style="66" customWidth="1"/>
    <col min="8" max="8" width="8.875" style="66" customWidth="1"/>
    <col min="9" max="9" width="9.375" style="66" customWidth="1"/>
    <col min="10" max="10" width="7.50390625" style="66" customWidth="1"/>
    <col min="11" max="11" width="7.375" style="66" customWidth="1"/>
    <col min="12" max="12" width="7.50390625" style="66" customWidth="1"/>
    <col min="13" max="13" width="7.75390625" style="66" customWidth="1"/>
    <col min="14" max="14" width="7.25390625" style="66" customWidth="1"/>
    <col min="15" max="15" width="8.00390625" style="66" customWidth="1"/>
    <col min="16" max="16" width="6.50390625" style="66" customWidth="1"/>
    <col min="17" max="16384" width="9.00390625" style="66" customWidth="1"/>
  </cols>
  <sheetData>
    <row r="1" spans="1:15" s="6" customFormat="1" ht="18" customHeight="1">
      <c r="A1" s="18" t="s">
        <v>273</v>
      </c>
      <c r="O1" s="7" t="s">
        <v>10</v>
      </c>
    </row>
    <row r="2" spans="1:15" s="65" customFormat="1" ht="21" customHeight="1">
      <c r="A2" s="334" t="s">
        <v>340</v>
      </c>
      <c r="B2" s="334"/>
      <c r="C2" s="334"/>
      <c r="D2" s="334"/>
      <c r="E2" s="334"/>
      <c r="F2" s="334"/>
      <c r="G2" s="334"/>
      <c r="H2" s="334" t="s">
        <v>305</v>
      </c>
      <c r="I2" s="334"/>
      <c r="J2" s="334"/>
      <c r="K2" s="334"/>
      <c r="L2" s="334"/>
      <c r="M2" s="334"/>
      <c r="N2" s="334"/>
      <c r="O2" s="334"/>
    </row>
    <row r="3" spans="1:15" s="11" customFormat="1" ht="15" customHeight="1" thickBot="1">
      <c r="A3" s="8"/>
      <c r="B3" s="9"/>
      <c r="C3" s="9"/>
      <c r="D3" s="10"/>
      <c r="E3" s="10"/>
      <c r="F3" s="9"/>
      <c r="G3" s="173" t="s">
        <v>292</v>
      </c>
      <c r="H3" s="9"/>
      <c r="I3" s="9"/>
      <c r="J3" s="9"/>
      <c r="K3" s="9"/>
      <c r="L3" s="9"/>
      <c r="M3" s="9"/>
      <c r="O3" s="12" t="s">
        <v>4</v>
      </c>
    </row>
    <row r="4" spans="1:17" s="47" customFormat="1" ht="31.5" customHeight="1">
      <c r="A4" s="338" t="s">
        <v>342</v>
      </c>
      <c r="B4" s="166" t="s">
        <v>293</v>
      </c>
      <c r="C4" s="167" t="s">
        <v>294</v>
      </c>
      <c r="D4" s="167" t="s">
        <v>343</v>
      </c>
      <c r="E4" s="175" t="s">
        <v>295</v>
      </c>
      <c r="F4" s="175" t="s">
        <v>344</v>
      </c>
      <c r="G4" s="168" t="s">
        <v>296</v>
      </c>
      <c r="H4" s="166" t="s">
        <v>297</v>
      </c>
      <c r="I4" s="166" t="s">
        <v>298</v>
      </c>
      <c r="J4" s="167" t="s">
        <v>299</v>
      </c>
      <c r="K4" s="167" t="s">
        <v>300</v>
      </c>
      <c r="L4" s="167" t="s">
        <v>301</v>
      </c>
      <c r="M4" s="167" t="s">
        <v>302</v>
      </c>
      <c r="N4" s="167" t="s">
        <v>303</v>
      </c>
      <c r="O4" s="167" t="s">
        <v>304</v>
      </c>
      <c r="P4" s="168" t="s">
        <v>345</v>
      </c>
      <c r="Q4" s="168" t="s">
        <v>346</v>
      </c>
    </row>
    <row r="5" spans="1:17" s="47" customFormat="1" ht="51.75" customHeight="1" thickBot="1">
      <c r="A5" s="339"/>
      <c r="B5" s="176" t="s">
        <v>26</v>
      </c>
      <c r="C5" s="177" t="s">
        <v>5</v>
      </c>
      <c r="D5" s="177" t="s">
        <v>347</v>
      </c>
      <c r="E5" s="177" t="s">
        <v>348</v>
      </c>
      <c r="F5" s="177" t="s">
        <v>349</v>
      </c>
      <c r="G5" s="178" t="s">
        <v>350</v>
      </c>
      <c r="H5" s="176" t="s">
        <v>351</v>
      </c>
      <c r="I5" s="176" t="s">
        <v>352</v>
      </c>
      <c r="J5" s="177" t="s">
        <v>353</v>
      </c>
      <c r="K5" s="177" t="s">
        <v>354</v>
      </c>
      <c r="L5" s="177" t="s">
        <v>355</v>
      </c>
      <c r="M5" s="177" t="s">
        <v>356</v>
      </c>
      <c r="N5" s="177" t="s">
        <v>357</v>
      </c>
      <c r="O5" s="177" t="s">
        <v>358</v>
      </c>
      <c r="P5" s="178" t="s">
        <v>359</v>
      </c>
      <c r="Q5" s="178" t="s">
        <v>360</v>
      </c>
    </row>
    <row r="6" spans="1:17" s="47" customFormat="1" ht="8.25" customHeight="1">
      <c r="A6" s="180"/>
      <c r="B6" s="179"/>
      <c r="C6" s="179"/>
      <c r="D6" s="179"/>
      <c r="E6" s="179"/>
      <c r="F6" s="179"/>
      <c r="G6" s="179"/>
      <c r="H6" s="179"/>
      <c r="I6" s="179"/>
      <c r="J6" s="179"/>
      <c r="K6" s="179"/>
      <c r="L6" s="179"/>
      <c r="M6" s="179"/>
      <c r="N6" s="179"/>
      <c r="O6" s="179"/>
      <c r="P6" s="179"/>
      <c r="Q6" s="179"/>
    </row>
    <row r="7" spans="1:17" s="328" customFormat="1" ht="21.75" customHeight="1">
      <c r="A7" s="325" t="s">
        <v>508</v>
      </c>
      <c r="B7" s="326">
        <v>366</v>
      </c>
      <c r="C7" s="327">
        <v>246</v>
      </c>
      <c r="D7" s="327">
        <v>3</v>
      </c>
      <c r="E7" s="327">
        <v>1</v>
      </c>
      <c r="F7" s="327" t="s">
        <v>182</v>
      </c>
      <c r="G7" s="327">
        <v>11</v>
      </c>
      <c r="H7" s="327">
        <v>73</v>
      </c>
      <c r="I7" s="327">
        <v>1</v>
      </c>
      <c r="J7" s="327">
        <v>5</v>
      </c>
      <c r="K7" s="327" t="s">
        <v>182</v>
      </c>
      <c r="L7" s="327">
        <v>9</v>
      </c>
      <c r="M7" s="327">
        <v>17</v>
      </c>
      <c r="N7" s="327" t="s">
        <v>182</v>
      </c>
      <c r="O7" s="327" t="s">
        <v>182</v>
      </c>
      <c r="P7" s="327" t="s">
        <v>182</v>
      </c>
      <c r="Q7" s="327" t="s">
        <v>182</v>
      </c>
    </row>
    <row r="8" spans="1:17" s="328" customFormat="1" ht="21.75" customHeight="1">
      <c r="A8" s="325" t="s">
        <v>509</v>
      </c>
      <c r="B8" s="326">
        <v>369</v>
      </c>
      <c r="C8" s="327">
        <v>245</v>
      </c>
      <c r="D8" s="327">
        <v>7</v>
      </c>
      <c r="E8" s="327" t="s">
        <v>182</v>
      </c>
      <c r="F8" s="327" t="s">
        <v>182</v>
      </c>
      <c r="G8" s="327">
        <v>11</v>
      </c>
      <c r="H8" s="327">
        <v>74</v>
      </c>
      <c r="I8" s="327">
        <v>1</v>
      </c>
      <c r="J8" s="327">
        <v>5</v>
      </c>
      <c r="K8" s="327" t="s">
        <v>182</v>
      </c>
      <c r="L8" s="327">
        <v>9</v>
      </c>
      <c r="M8" s="327">
        <v>17</v>
      </c>
      <c r="N8" s="327" t="s">
        <v>182</v>
      </c>
      <c r="O8" s="327" t="s">
        <v>182</v>
      </c>
      <c r="P8" s="327" t="s">
        <v>182</v>
      </c>
      <c r="Q8" s="327" t="s">
        <v>182</v>
      </c>
    </row>
    <row r="9" spans="1:17" s="328" customFormat="1" ht="21.75" customHeight="1">
      <c r="A9" s="325" t="s">
        <v>510</v>
      </c>
      <c r="B9" s="326">
        <v>371</v>
      </c>
      <c r="C9" s="327">
        <v>249</v>
      </c>
      <c r="D9" s="327">
        <v>6</v>
      </c>
      <c r="E9" s="327" t="s">
        <v>182</v>
      </c>
      <c r="F9" s="327" t="s">
        <v>182</v>
      </c>
      <c r="G9" s="327">
        <v>11</v>
      </c>
      <c r="H9" s="327">
        <v>74</v>
      </c>
      <c r="I9" s="327">
        <v>1</v>
      </c>
      <c r="J9" s="327">
        <v>5</v>
      </c>
      <c r="K9" s="327" t="s">
        <v>182</v>
      </c>
      <c r="L9" s="327">
        <v>9</v>
      </c>
      <c r="M9" s="327">
        <v>16</v>
      </c>
      <c r="N9" s="327" t="s">
        <v>182</v>
      </c>
      <c r="O9" s="327" t="s">
        <v>182</v>
      </c>
      <c r="P9" s="327" t="s">
        <v>182</v>
      </c>
      <c r="Q9" s="327" t="s">
        <v>182</v>
      </c>
    </row>
    <row r="10" spans="1:17" s="328" customFormat="1" ht="21.75" customHeight="1">
      <c r="A10" s="325" t="s">
        <v>511</v>
      </c>
      <c r="B10" s="326">
        <v>375</v>
      </c>
      <c r="C10" s="327">
        <v>255</v>
      </c>
      <c r="D10" s="327">
        <v>4</v>
      </c>
      <c r="E10" s="327" t="s">
        <v>182</v>
      </c>
      <c r="F10" s="327" t="s">
        <v>182</v>
      </c>
      <c r="G10" s="327">
        <v>11</v>
      </c>
      <c r="H10" s="327">
        <v>74</v>
      </c>
      <c r="I10" s="327">
        <v>1</v>
      </c>
      <c r="J10" s="327">
        <v>5</v>
      </c>
      <c r="K10" s="327" t="s">
        <v>182</v>
      </c>
      <c r="L10" s="327">
        <v>9</v>
      </c>
      <c r="M10" s="327">
        <v>16</v>
      </c>
      <c r="N10" s="327" t="s">
        <v>182</v>
      </c>
      <c r="O10" s="327" t="s">
        <v>182</v>
      </c>
      <c r="P10" s="327" t="s">
        <v>182</v>
      </c>
      <c r="Q10" s="327" t="s">
        <v>182</v>
      </c>
    </row>
    <row r="11" spans="1:17" s="328" customFormat="1" ht="21.75" customHeight="1">
      <c r="A11" s="325" t="s">
        <v>512</v>
      </c>
      <c r="B11" s="326">
        <v>376</v>
      </c>
      <c r="C11" s="327">
        <v>256</v>
      </c>
      <c r="D11" s="327">
        <v>4</v>
      </c>
      <c r="E11" s="327" t="s">
        <v>182</v>
      </c>
      <c r="F11" s="327" t="s">
        <v>182</v>
      </c>
      <c r="G11" s="327">
        <v>11</v>
      </c>
      <c r="H11" s="327">
        <v>74</v>
      </c>
      <c r="I11" s="327">
        <v>1</v>
      </c>
      <c r="J11" s="327">
        <v>5</v>
      </c>
      <c r="K11" s="327" t="s">
        <v>182</v>
      </c>
      <c r="L11" s="327">
        <v>9</v>
      </c>
      <c r="M11" s="327">
        <v>16</v>
      </c>
      <c r="N11" s="327" t="s">
        <v>182</v>
      </c>
      <c r="O11" s="327" t="s">
        <v>182</v>
      </c>
      <c r="P11" s="327" t="s">
        <v>182</v>
      </c>
      <c r="Q11" s="327" t="s">
        <v>182</v>
      </c>
    </row>
    <row r="12" spans="1:17" s="328" customFormat="1" ht="21.75" customHeight="1">
      <c r="A12" s="325" t="s">
        <v>513</v>
      </c>
      <c r="B12" s="326">
        <v>381</v>
      </c>
      <c r="C12" s="327">
        <v>264</v>
      </c>
      <c r="D12" s="327">
        <v>1</v>
      </c>
      <c r="E12" s="327" t="s">
        <v>182</v>
      </c>
      <c r="F12" s="327" t="s">
        <v>182</v>
      </c>
      <c r="G12" s="327">
        <v>11</v>
      </c>
      <c r="H12" s="327">
        <v>74</v>
      </c>
      <c r="I12" s="327">
        <v>1</v>
      </c>
      <c r="J12" s="327">
        <v>5</v>
      </c>
      <c r="K12" s="327" t="s">
        <v>182</v>
      </c>
      <c r="L12" s="327">
        <v>9</v>
      </c>
      <c r="M12" s="327">
        <v>16</v>
      </c>
      <c r="N12" s="327" t="s">
        <v>182</v>
      </c>
      <c r="O12" s="327" t="s">
        <v>182</v>
      </c>
      <c r="P12" s="327" t="s">
        <v>182</v>
      </c>
      <c r="Q12" s="327" t="s">
        <v>182</v>
      </c>
    </row>
    <row r="13" spans="1:17" s="328" customFormat="1" ht="21.75" customHeight="1">
      <c r="A13" s="325" t="s">
        <v>514</v>
      </c>
      <c r="B13" s="326">
        <v>383</v>
      </c>
      <c r="C13" s="327">
        <v>267</v>
      </c>
      <c r="D13" s="327" t="s">
        <v>182</v>
      </c>
      <c r="E13" s="327" t="s">
        <v>182</v>
      </c>
      <c r="F13" s="327" t="s">
        <v>182</v>
      </c>
      <c r="G13" s="327">
        <v>11</v>
      </c>
      <c r="H13" s="327">
        <v>74</v>
      </c>
      <c r="I13" s="327">
        <v>1</v>
      </c>
      <c r="J13" s="327">
        <v>5</v>
      </c>
      <c r="K13" s="327" t="s">
        <v>182</v>
      </c>
      <c r="L13" s="327">
        <v>9</v>
      </c>
      <c r="M13" s="327">
        <v>16</v>
      </c>
      <c r="N13" s="327" t="s">
        <v>182</v>
      </c>
      <c r="O13" s="327" t="s">
        <v>182</v>
      </c>
      <c r="P13" s="327" t="s">
        <v>182</v>
      </c>
      <c r="Q13" s="327" t="s">
        <v>182</v>
      </c>
    </row>
    <row r="14" spans="1:17" s="328" customFormat="1" ht="21.75" customHeight="1">
      <c r="A14" s="325" t="s">
        <v>515</v>
      </c>
      <c r="B14" s="326">
        <v>387</v>
      </c>
      <c r="C14" s="327">
        <v>270</v>
      </c>
      <c r="D14" s="327" t="s">
        <v>182</v>
      </c>
      <c r="E14" s="327" t="s">
        <v>182</v>
      </c>
      <c r="F14" s="327" t="s">
        <v>182</v>
      </c>
      <c r="G14" s="327">
        <v>11</v>
      </c>
      <c r="H14" s="327">
        <v>75</v>
      </c>
      <c r="I14" s="327">
        <v>1</v>
      </c>
      <c r="J14" s="327">
        <v>5</v>
      </c>
      <c r="K14" s="327" t="s">
        <v>182</v>
      </c>
      <c r="L14" s="327">
        <v>9</v>
      </c>
      <c r="M14" s="327">
        <v>16</v>
      </c>
      <c r="N14" s="327" t="s">
        <v>182</v>
      </c>
      <c r="O14" s="327" t="s">
        <v>182</v>
      </c>
      <c r="P14" s="327" t="s">
        <v>182</v>
      </c>
      <c r="Q14" s="327" t="s">
        <v>182</v>
      </c>
    </row>
    <row r="15" spans="1:17" s="328" customFormat="1" ht="21.75" customHeight="1">
      <c r="A15" s="325" t="s">
        <v>516</v>
      </c>
      <c r="B15" s="326">
        <v>385</v>
      </c>
      <c r="C15" s="327">
        <v>268</v>
      </c>
      <c r="D15" s="327">
        <v>0</v>
      </c>
      <c r="E15" s="327">
        <v>0</v>
      </c>
      <c r="F15" s="327">
        <v>0</v>
      </c>
      <c r="G15" s="327">
        <v>11</v>
      </c>
      <c r="H15" s="327">
        <v>75</v>
      </c>
      <c r="I15" s="327">
        <v>1</v>
      </c>
      <c r="J15" s="327">
        <v>5</v>
      </c>
      <c r="K15" s="327" t="s">
        <v>182</v>
      </c>
      <c r="L15" s="327">
        <v>9</v>
      </c>
      <c r="M15" s="327">
        <v>16</v>
      </c>
      <c r="N15" s="327">
        <v>0</v>
      </c>
      <c r="O15" s="327">
        <v>0</v>
      </c>
      <c r="P15" s="327">
        <v>0</v>
      </c>
      <c r="Q15" s="327">
        <v>0</v>
      </c>
    </row>
    <row r="16" spans="1:17" s="328" customFormat="1" ht="21.75" customHeight="1">
      <c r="A16" s="325" t="s">
        <v>517</v>
      </c>
      <c r="B16" s="329">
        <f>SUM(C16:Q16)</f>
        <v>385</v>
      </c>
      <c r="C16" s="330">
        <f aca="true" t="shared" si="0" ref="C16:J16">SUM(C17:C29)</f>
        <v>267</v>
      </c>
      <c r="D16" s="330">
        <f t="shared" si="0"/>
        <v>0</v>
      </c>
      <c r="E16" s="330">
        <f t="shared" si="0"/>
        <v>0</v>
      </c>
      <c r="F16" s="330">
        <f t="shared" si="0"/>
        <v>0</v>
      </c>
      <c r="G16" s="330">
        <f t="shared" si="0"/>
        <v>11</v>
      </c>
      <c r="H16" s="330">
        <f t="shared" si="0"/>
        <v>76</v>
      </c>
      <c r="I16" s="330">
        <f t="shared" si="0"/>
        <v>1</v>
      </c>
      <c r="J16" s="330">
        <f t="shared" si="0"/>
        <v>5</v>
      </c>
      <c r="K16" s="330" t="s">
        <v>361</v>
      </c>
      <c r="L16" s="330">
        <f aca="true" t="shared" si="1" ref="L16:Q16">SUM(L17:L29)</f>
        <v>9</v>
      </c>
      <c r="M16" s="330">
        <f t="shared" si="1"/>
        <v>16</v>
      </c>
      <c r="N16" s="330">
        <f t="shared" si="1"/>
        <v>0</v>
      </c>
      <c r="O16" s="330">
        <f t="shared" si="1"/>
        <v>0</v>
      </c>
      <c r="P16" s="330">
        <f t="shared" si="1"/>
        <v>0</v>
      </c>
      <c r="Q16" s="330">
        <f t="shared" si="1"/>
        <v>0</v>
      </c>
    </row>
    <row r="17" spans="1:17" s="328" customFormat="1" ht="21.75" customHeight="1">
      <c r="A17" s="331" t="s">
        <v>518</v>
      </c>
      <c r="B17" s="329">
        <f>SUM(C17:Q17)</f>
        <v>120</v>
      </c>
      <c r="C17" s="327">
        <v>84</v>
      </c>
      <c r="D17" s="327">
        <v>0</v>
      </c>
      <c r="E17" s="327">
        <v>0</v>
      </c>
      <c r="F17" s="327">
        <v>0</v>
      </c>
      <c r="G17" s="327">
        <v>8</v>
      </c>
      <c r="H17" s="327">
        <v>8</v>
      </c>
      <c r="I17" s="327">
        <v>0</v>
      </c>
      <c r="J17" s="327">
        <v>5</v>
      </c>
      <c r="K17" s="327">
        <v>0</v>
      </c>
      <c r="L17" s="327">
        <v>4</v>
      </c>
      <c r="M17" s="327">
        <v>11</v>
      </c>
      <c r="N17" s="327">
        <v>0</v>
      </c>
      <c r="O17" s="327">
        <v>0</v>
      </c>
      <c r="P17" s="327">
        <v>0</v>
      </c>
      <c r="Q17" s="327">
        <v>0</v>
      </c>
    </row>
    <row r="18" spans="1:17" s="328" customFormat="1" ht="21.75" customHeight="1">
      <c r="A18" s="331" t="s">
        <v>519</v>
      </c>
      <c r="B18" s="329">
        <f>SUM(C18:Q18)</f>
        <v>77</v>
      </c>
      <c r="C18" s="327">
        <v>67</v>
      </c>
      <c r="D18" s="327">
        <v>0</v>
      </c>
      <c r="E18" s="327">
        <v>0</v>
      </c>
      <c r="F18" s="327">
        <v>0</v>
      </c>
      <c r="G18" s="327">
        <v>0</v>
      </c>
      <c r="H18" s="327">
        <v>3</v>
      </c>
      <c r="I18" s="327">
        <v>0</v>
      </c>
      <c r="J18" s="327">
        <v>0</v>
      </c>
      <c r="K18" s="327">
        <v>0</v>
      </c>
      <c r="L18" s="327">
        <v>3</v>
      </c>
      <c r="M18" s="327">
        <v>4</v>
      </c>
      <c r="N18" s="327">
        <v>0</v>
      </c>
      <c r="O18" s="327">
        <v>0</v>
      </c>
      <c r="P18" s="327">
        <v>0</v>
      </c>
      <c r="Q18" s="327">
        <v>0</v>
      </c>
    </row>
    <row r="19" spans="1:17" s="328" customFormat="1" ht="21.75" customHeight="1">
      <c r="A19" s="331" t="s">
        <v>520</v>
      </c>
      <c r="B19" s="329">
        <f>SUM(C19:Q19)</f>
        <v>14</v>
      </c>
      <c r="C19" s="327">
        <v>5</v>
      </c>
      <c r="D19" s="327">
        <v>0</v>
      </c>
      <c r="E19" s="327">
        <v>0</v>
      </c>
      <c r="F19" s="327">
        <v>0</v>
      </c>
      <c r="G19" s="327">
        <v>0</v>
      </c>
      <c r="H19" s="327">
        <v>9</v>
      </c>
      <c r="I19" s="327">
        <v>0</v>
      </c>
      <c r="J19" s="327">
        <v>0</v>
      </c>
      <c r="K19" s="327">
        <v>0</v>
      </c>
      <c r="L19" s="327">
        <v>0</v>
      </c>
      <c r="M19" s="327">
        <v>0</v>
      </c>
      <c r="N19" s="327">
        <v>0</v>
      </c>
      <c r="O19" s="327">
        <v>0</v>
      </c>
      <c r="P19" s="327">
        <v>0</v>
      </c>
      <c r="Q19" s="327">
        <v>0</v>
      </c>
    </row>
    <row r="20" spans="1:17" s="328" customFormat="1" ht="21.75" customHeight="1">
      <c r="A20" s="331" t="s">
        <v>521</v>
      </c>
      <c r="B20" s="329">
        <f aca="true" t="shared" si="2" ref="B20:B29">SUM(C20:Q20)</f>
        <v>16</v>
      </c>
      <c r="C20" s="327">
        <v>11</v>
      </c>
      <c r="D20" s="327">
        <v>0</v>
      </c>
      <c r="E20" s="327">
        <v>0</v>
      </c>
      <c r="F20" s="327">
        <v>0</v>
      </c>
      <c r="G20" s="327">
        <v>0</v>
      </c>
      <c r="H20" s="327">
        <v>5</v>
      </c>
      <c r="I20" s="327">
        <v>0</v>
      </c>
      <c r="J20" s="327">
        <v>0</v>
      </c>
      <c r="K20" s="327">
        <v>0</v>
      </c>
      <c r="L20" s="327">
        <v>0</v>
      </c>
      <c r="M20" s="327">
        <v>0</v>
      </c>
      <c r="N20" s="327">
        <v>0</v>
      </c>
      <c r="O20" s="327">
        <v>0</v>
      </c>
      <c r="P20" s="327">
        <v>0</v>
      </c>
      <c r="Q20" s="327">
        <v>0</v>
      </c>
    </row>
    <row r="21" spans="1:17" s="328" customFormat="1" ht="21.75" customHeight="1">
      <c r="A21" s="331" t="s">
        <v>522</v>
      </c>
      <c r="B21" s="329">
        <f t="shared" si="2"/>
        <v>35</v>
      </c>
      <c r="C21" s="327">
        <v>22</v>
      </c>
      <c r="D21" s="327">
        <v>0</v>
      </c>
      <c r="E21" s="327">
        <v>0</v>
      </c>
      <c r="F21" s="327">
        <v>0</v>
      </c>
      <c r="G21" s="327">
        <v>2</v>
      </c>
      <c r="H21" s="327">
        <v>10</v>
      </c>
      <c r="I21" s="327">
        <v>0</v>
      </c>
      <c r="J21" s="327">
        <v>0</v>
      </c>
      <c r="K21" s="327">
        <v>0</v>
      </c>
      <c r="L21" s="327">
        <v>1</v>
      </c>
      <c r="M21" s="327">
        <v>0</v>
      </c>
      <c r="N21" s="327">
        <v>0</v>
      </c>
      <c r="O21" s="327">
        <v>0</v>
      </c>
      <c r="P21" s="327">
        <v>0</v>
      </c>
      <c r="Q21" s="327">
        <v>0</v>
      </c>
    </row>
    <row r="22" spans="1:17" s="328" customFormat="1" ht="21.75" customHeight="1">
      <c r="A22" s="331" t="s">
        <v>523</v>
      </c>
      <c r="B22" s="329">
        <f t="shared" si="2"/>
        <v>19</v>
      </c>
      <c r="C22" s="327">
        <v>11</v>
      </c>
      <c r="D22" s="327">
        <v>0</v>
      </c>
      <c r="E22" s="327">
        <v>0</v>
      </c>
      <c r="F22" s="327">
        <v>0</v>
      </c>
      <c r="G22" s="327">
        <v>0</v>
      </c>
      <c r="H22" s="327">
        <v>7</v>
      </c>
      <c r="I22" s="327">
        <v>1</v>
      </c>
      <c r="J22" s="327">
        <v>0</v>
      </c>
      <c r="K22" s="327">
        <v>0</v>
      </c>
      <c r="L22" s="327">
        <v>0</v>
      </c>
      <c r="M22" s="327">
        <v>0</v>
      </c>
      <c r="N22" s="327">
        <v>0</v>
      </c>
      <c r="O22" s="327">
        <v>0</v>
      </c>
      <c r="P22" s="327">
        <v>0</v>
      </c>
      <c r="Q22" s="327">
        <v>0</v>
      </c>
    </row>
    <row r="23" spans="1:17" s="328" customFormat="1" ht="21.75" customHeight="1">
      <c r="A23" s="331" t="s">
        <v>524</v>
      </c>
      <c r="B23" s="329">
        <f t="shared" si="2"/>
        <v>36</v>
      </c>
      <c r="C23" s="327">
        <v>26</v>
      </c>
      <c r="D23" s="327">
        <v>0</v>
      </c>
      <c r="E23" s="327">
        <v>0</v>
      </c>
      <c r="F23" s="327">
        <v>0</v>
      </c>
      <c r="G23" s="327">
        <v>0</v>
      </c>
      <c r="H23" s="327">
        <v>10</v>
      </c>
      <c r="I23" s="327">
        <v>0</v>
      </c>
      <c r="J23" s="327">
        <v>0</v>
      </c>
      <c r="K23" s="327">
        <v>0</v>
      </c>
      <c r="L23" s="327">
        <v>0</v>
      </c>
      <c r="M23" s="327">
        <v>0</v>
      </c>
      <c r="N23" s="327">
        <v>0</v>
      </c>
      <c r="O23" s="327">
        <v>0</v>
      </c>
      <c r="P23" s="327">
        <v>0</v>
      </c>
      <c r="Q23" s="327">
        <v>0</v>
      </c>
    </row>
    <row r="24" spans="1:17" s="328" customFormat="1" ht="21.75" customHeight="1">
      <c r="A24" s="331" t="s">
        <v>525</v>
      </c>
      <c r="B24" s="329">
        <f t="shared" si="2"/>
        <v>23</v>
      </c>
      <c r="C24" s="327">
        <v>15</v>
      </c>
      <c r="D24" s="327">
        <v>0</v>
      </c>
      <c r="E24" s="327">
        <v>0</v>
      </c>
      <c r="F24" s="327">
        <v>0</v>
      </c>
      <c r="G24" s="327">
        <v>1</v>
      </c>
      <c r="H24" s="327">
        <v>7</v>
      </c>
      <c r="I24" s="327">
        <v>0</v>
      </c>
      <c r="J24" s="327">
        <v>0</v>
      </c>
      <c r="K24" s="327">
        <v>0</v>
      </c>
      <c r="L24" s="327">
        <v>0</v>
      </c>
      <c r="M24" s="327">
        <v>0</v>
      </c>
      <c r="N24" s="327">
        <v>0</v>
      </c>
      <c r="O24" s="327">
        <v>0</v>
      </c>
      <c r="P24" s="327">
        <v>0</v>
      </c>
      <c r="Q24" s="327">
        <v>0</v>
      </c>
    </row>
    <row r="25" spans="1:17" s="328" customFormat="1" ht="21.75" customHeight="1">
      <c r="A25" s="331" t="s">
        <v>526</v>
      </c>
      <c r="B25" s="329">
        <f t="shared" si="2"/>
        <v>16</v>
      </c>
      <c r="C25" s="327">
        <v>11</v>
      </c>
      <c r="D25" s="327">
        <v>0</v>
      </c>
      <c r="E25" s="327">
        <v>0</v>
      </c>
      <c r="F25" s="327">
        <v>0</v>
      </c>
      <c r="G25" s="327">
        <v>0</v>
      </c>
      <c r="H25" s="327">
        <v>5</v>
      </c>
      <c r="I25" s="327">
        <v>0</v>
      </c>
      <c r="J25" s="327">
        <v>0</v>
      </c>
      <c r="K25" s="327">
        <v>0</v>
      </c>
      <c r="L25" s="327">
        <v>0</v>
      </c>
      <c r="M25" s="327">
        <v>0</v>
      </c>
      <c r="N25" s="327">
        <v>0</v>
      </c>
      <c r="O25" s="327">
        <v>0</v>
      </c>
      <c r="P25" s="327">
        <v>0</v>
      </c>
      <c r="Q25" s="327">
        <v>0</v>
      </c>
    </row>
    <row r="26" spans="1:17" s="328" customFormat="1" ht="21.75" customHeight="1">
      <c r="A26" s="331" t="s">
        <v>527</v>
      </c>
      <c r="B26" s="329">
        <f t="shared" si="2"/>
        <v>17</v>
      </c>
      <c r="C26" s="327">
        <v>10</v>
      </c>
      <c r="D26" s="327">
        <v>0</v>
      </c>
      <c r="E26" s="327">
        <v>0</v>
      </c>
      <c r="F26" s="327">
        <v>0</v>
      </c>
      <c r="G26" s="327">
        <v>0</v>
      </c>
      <c r="H26" s="327">
        <v>5</v>
      </c>
      <c r="I26" s="327">
        <v>0</v>
      </c>
      <c r="J26" s="327">
        <v>0</v>
      </c>
      <c r="K26" s="327">
        <v>0</v>
      </c>
      <c r="L26" s="327">
        <v>1</v>
      </c>
      <c r="M26" s="327">
        <v>1</v>
      </c>
      <c r="N26" s="327">
        <v>0</v>
      </c>
      <c r="O26" s="327">
        <v>0</v>
      </c>
      <c r="P26" s="327">
        <v>0</v>
      </c>
      <c r="Q26" s="327">
        <v>0</v>
      </c>
    </row>
    <row r="27" spans="1:17" s="328" customFormat="1" ht="21.75" customHeight="1">
      <c r="A27" s="331" t="s">
        <v>528</v>
      </c>
      <c r="B27" s="329">
        <f t="shared" si="2"/>
        <v>6</v>
      </c>
      <c r="C27" s="327">
        <v>2</v>
      </c>
      <c r="D27" s="327">
        <v>0</v>
      </c>
      <c r="E27" s="327">
        <v>0</v>
      </c>
      <c r="F27" s="327">
        <v>0</v>
      </c>
      <c r="G27" s="327">
        <v>0</v>
      </c>
      <c r="H27" s="327">
        <v>4</v>
      </c>
      <c r="I27" s="327">
        <v>0</v>
      </c>
      <c r="J27" s="327">
        <v>0</v>
      </c>
      <c r="K27" s="327">
        <v>0</v>
      </c>
      <c r="L27" s="327">
        <v>0</v>
      </c>
      <c r="M27" s="327">
        <v>0</v>
      </c>
      <c r="N27" s="327">
        <v>0</v>
      </c>
      <c r="O27" s="327">
        <v>0</v>
      </c>
      <c r="P27" s="327">
        <v>0</v>
      </c>
      <c r="Q27" s="327">
        <v>0</v>
      </c>
    </row>
    <row r="28" spans="1:17" s="328" customFormat="1" ht="21.75" customHeight="1">
      <c r="A28" s="331" t="s">
        <v>529</v>
      </c>
      <c r="B28" s="329">
        <f t="shared" si="2"/>
        <v>4</v>
      </c>
      <c r="C28" s="327">
        <v>3</v>
      </c>
      <c r="D28" s="327">
        <v>0</v>
      </c>
      <c r="E28" s="327">
        <v>0</v>
      </c>
      <c r="F28" s="327">
        <v>0</v>
      </c>
      <c r="G28" s="327">
        <v>0</v>
      </c>
      <c r="H28" s="327">
        <v>1</v>
      </c>
      <c r="I28" s="327">
        <v>0</v>
      </c>
      <c r="J28" s="327">
        <v>0</v>
      </c>
      <c r="K28" s="327">
        <v>0</v>
      </c>
      <c r="L28" s="327">
        <v>0</v>
      </c>
      <c r="M28" s="327">
        <v>0</v>
      </c>
      <c r="N28" s="327">
        <v>0</v>
      </c>
      <c r="O28" s="327">
        <v>0</v>
      </c>
      <c r="P28" s="327">
        <v>0</v>
      </c>
      <c r="Q28" s="327">
        <v>0</v>
      </c>
    </row>
    <row r="29" spans="1:17" s="332" customFormat="1" ht="21.75" customHeight="1">
      <c r="A29" s="331" t="s">
        <v>530</v>
      </c>
      <c r="B29" s="329">
        <f t="shared" si="2"/>
        <v>2</v>
      </c>
      <c r="C29" s="327">
        <v>0</v>
      </c>
      <c r="D29" s="327">
        <v>0</v>
      </c>
      <c r="E29" s="327">
        <v>0</v>
      </c>
      <c r="F29" s="327">
        <v>0</v>
      </c>
      <c r="G29" s="327">
        <v>0</v>
      </c>
      <c r="H29" s="327">
        <v>2</v>
      </c>
      <c r="I29" s="327">
        <v>0</v>
      </c>
      <c r="J29" s="327">
        <v>0</v>
      </c>
      <c r="K29" s="327">
        <v>0</v>
      </c>
      <c r="L29" s="327">
        <v>0</v>
      </c>
      <c r="M29" s="327">
        <v>0</v>
      </c>
      <c r="N29" s="327">
        <v>0</v>
      </c>
      <c r="O29" s="327">
        <v>0</v>
      </c>
      <c r="P29" s="327">
        <v>0</v>
      </c>
      <c r="Q29" s="327">
        <v>0</v>
      </c>
    </row>
    <row r="30" spans="1:17" s="29" customFormat="1" ht="5.25" customHeight="1" thickBot="1">
      <c r="A30" s="169"/>
      <c r="B30" s="92"/>
      <c r="C30" s="62"/>
      <c r="D30" s="62"/>
      <c r="E30" s="62"/>
      <c r="F30" s="62"/>
      <c r="G30" s="62"/>
      <c r="H30" s="62"/>
      <c r="I30" s="62"/>
      <c r="J30" s="62"/>
      <c r="K30" s="62"/>
      <c r="L30" s="62"/>
      <c r="M30" s="62"/>
      <c r="N30" s="62"/>
      <c r="O30" s="62"/>
      <c r="P30" s="30"/>
      <c r="Q30" s="30"/>
    </row>
    <row r="31" spans="1:15" s="171" customFormat="1" ht="12.75" customHeight="1">
      <c r="A31" s="174" t="s">
        <v>341</v>
      </c>
      <c r="B31" s="170"/>
      <c r="C31" s="170"/>
      <c r="D31" s="170"/>
      <c r="E31" s="170"/>
      <c r="F31" s="170"/>
      <c r="G31" s="170"/>
      <c r="H31" s="335" t="s">
        <v>11</v>
      </c>
      <c r="I31" s="336"/>
      <c r="J31" s="336"/>
      <c r="K31" s="337"/>
      <c r="L31" s="170"/>
      <c r="M31" s="170"/>
      <c r="N31" s="170"/>
      <c r="O31" s="170"/>
    </row>
    <row r="32" spans="1:8" s="171" customFormat="1" ht="12.75" customHeight="1">
      <c r="A32" s="172" t="s">
        <v>306</v>
      </c>
      <c r="H32" s="17" t="s">
        <v>6</v>
      </c>
    </row>
    <row r="33" spans="1:8" s="155" customFormat="1" ht="12.75" customHeight="1">
      <c r="A33" s="172" t="s">
        <v>307</v>
      </c>
      <c r="H33" s="17" t="s">
        <v>308</v>
      </c>
    </row>
    <row r="34" spans="1:8" s="155" customFormat="1" ht="12.75" customHeight="1">
      <c r="A34" s="172" t="s">
        <v>309</v>
      </c>
      <c r="H34" s="17" t="s">
        <v>310</v>
      </c>
    </row>
    <row r="35" spans="1:8" s="283" customFormat="1" ht="12.75" customHeight="1">
      <c r="A35" s="282" t="s">
        <v>471</v>
      </c>
      <c r="H35" s="284" t="s">
        <v>472</v>
      </c>
    </row>
    <row r="36" spans="1:8" s="155" customFormat="1" ht="12.75" customHeight="1">
      <c r="A36" s="172" t="s">
        <v>311</v>
      </c>
      <c r="H36" s="17" t="s">
        <v>312</v>
      </c>
    </row>
    <row r="37" spans="1:8" s="155" customFormat="1" ht="12.75" customHeight="1">
      <c r="A37" s="172" t="s">
        <v>313</v>
      </c>
      <c r="H37" s="17" t="s">
        <v>7</v>
      </c>
    </row>
    <row r="38" spans="1:8" s="155" customFormat="1" ht="12.75" customHeight="1">
      <c r="A38" s="66"/>
      <c r="H38" s="17" t="s">
        <v>314</v>
      </c>
    </row>
    <row r="39" ht="12.75">
      <c r="H39" s="17" t="s">
        <v>8</v>
      </c>
    </row>
  </sheetData>
  <sheetProtection/>
  <mergeCells count="4">
    <mergeCell ref="A2:G2"/>
    <mergeCell ref="H2:O2"/>
    <mergeCell ref="H31:K31"/>
    <mergeCell ref="A4:A5"/>
  </mergeCells>
  <printOptions/>
  <pageMargins left="1" right="1" top="1" bottom="1" header="0.5" footer="0.5"/>
  <pageSetup firstPageNumber="99" useFirstPageNumber="1" horizontalDpi="600" verticalDpi="600" orientation="portrait" paperSize="9" scale="95" r:id="rId1"/>
  <headerFooter alignWithMargins="0">
    <oddFooter>&amp;C&amp;"Arial,粗體"- &amp;P+1 -</oddFooter>
  </headerFooter>
  <colBreaks count="1" manualBreakCount="1">
    <brk id="7" max="65535" man="1"/>
  </colBreaks>
</worksheet>
</file>

<file path=xl/worksheets/sheet10.xml><?xml version="1.0" encoding="utf-8"?>
<worksheet xmlns="http://schemas.openxmlformats.org/spreadsheetml/2006/main" xmlns:r="http://schemas.openxmlformats.org/officeDocument/2006/relationships">
  <sheetPr>
    <tabColor rgb="FFFFC000"/>
  </sheetPr>
  <dimension ref="A1:Q34"/>
  <sheetViews>
    <sheetView tabSelected="1" view="pageBreakPreview" zoomScale="130" zoomScaleSheetLayoutView="130" zoomScalePageLayoutView="0" workbookViewId="0" topLeftCell="A2">
      <selection activeCell="K13" sqref="K13"/>
    </sheetView>
  </sheetViews>
  <sheetFormatPr defaultColWidth="9.00390625" defaultRowHeight="16.5"/>
  <cols>
    <col min="1" max="1" width="12.75390625" style="230" customWidth="1"/>
    <col min="2" max="2" width="11.375" style="230" bestFit="1" customWidth="1"/>
    <col min="3" max="3" width="11.50390625" style="231" bestFit="1" customWidth="1"/>
    <col min="4" max="4" width="11.375" style="230" bestFit="1" customWidth="1"/>
    <col min="5" max="5" width="10.875" style="230" customWidth="1"/>
    <col min="6" max="8" width="8.625" style="230" customWidth="1"/>
    <col min="9" max="9" width="9.25390625" style="230" customWidth="1"/>
    <col min="10" max="10" width="9.75390625" style="230" bestFit="1" customWidth="1"/>
    <col min="11" max="11" width="9.625" style="230" customWidth="1"/>
    <col min="12" max="17" width="8.125" style="230" customWidth="1"/>
    <col min="18" max="16384" width="9.00390625" style="230" customWidth="1"/>
  </cols>
  <sheetData>
    <row r="1" spans="1:17" s="231" customFormat="1" ht="18" customHeight="1">
      <c r="A1" s="232" t="s">
        <v>263</v>
      </c>
      <c r="B1" s="187"/>
      <c r="D1" s="187"/>
      <c r="E1" s="187"/>
      <c r="F1" s="187"/>
      <c r="G1" s="187"/>
      <c r="H1" s="187"/>
      <c r="P1" s="395" t="s">
        <v>59</v>
      </c>
      <c r="Q1" s="395"/>
    </row>
    <row r="2" spans="1:17" s="187" customFormat="1" ht="18" customHeight="1">
      <c r="A2" s="396" t="s">
        <v>465</v>
      </c>
      <c r="B2" s="396"/>
      <c r="C2" s="396"/>
      <c r="D2" s="396"/>
      <c r="E2" s="396"/>
      <c r="F2" s="396"/>
      <c r="G2" s="396"/>
      <c r="H2" s="396"/>
      <c r="I2" s="396" t="s">
        <v>466</v>
      </c>
      <c r="J2" s="396"/>
      <c r="K2" s="396"/>
      <c r="L2" s="396"/>
      <c r="M2" s="396"/>
      <c r="N2" s="396"/>
      <c r="O2" s="396"/>
      <c r="P2" s="396"/>
      <c r="Q2" s="396"/>
    </row>
    <row r="3" spans="1:17" s="234" customFormat="1" ht="18" customHeight="1">
      <c r="A3" s="403" t="s">
        <v>264</v>
      </c>
      <c r="B3" s="396"/>
      <c r="C3" s="396"/>
      <c r="D3" s="396"/>
      <c r="E3" s="396"/>
      <c r="F3" s="396"/>
      <c r="G3" s="396"/>
      <c r="H3" s="396"/>
      <c r="I3" s="403" t="s">
        <v>265</v>
      </c>
      <c r="J3" s="396"/>
      <c r="K3" s="396"/>
      <c r="L3" s="396"/>
      <c r="M3" s="396"/>
      <c r="N3" s="396"/>
      <c r="O3" s="396"/>
      <c r="P3" s="396"/>
      <c r="Q3" s="396"/>
    </row>
    <row r="4" spans="1:17" s="231" customFormat="1" ht="15" customHeight="1" thickBot="1">
      <c r="A4" s="235"/>
      <c r="B4" s="236"/>
      <c r="C4" s="236"/>
      <c r="D4" s="236"/>
      <c r="E4" s="411" t="s">
        <v>266</v>
      </c>
      <c r="F4" s="411"/>
      <c r="G4" s="411"/>
      <c r="H4" s="411"/>
      <c r="I4" s="237"/>
      <c r="J4" s="237"/>
      <c r="K4" s="237"/>
      <c r="L4" s="237"/>
      <c r="M4" s="237"/>
      <c r="N4" s="237"/>
      <c r="O4" s="237"/>
      <c r="P4" s="409" t="s">
        <v>82</v>
      </c>
      <c r="Q4" s="410"/>
    </row>
    <row r="5" spans="1:17" s="231" customFormat="1" ht="14.25" customHeight="1">
      <c r="A5" s="404" t="s">
        <v>267</v>
      </c>
      <c r="B5" s="238"/>
      <c r="C5" s="239"/>
      <c r="D5" s="240" t="s">
        <v>268</v>
      </c>
      <c r="E5" s="240"/>
      <c r="F5" s="240" t="s">
        <v>269</v>
      </c>
      <c r="G5" s="240"/>
      <c r="H5" s="240"/>
      <c r="I5" s="240"/>
      <c r="J5" s="240"/>
      <c r="K5" s="240"/>
      <c r="L5" s="240" t="s">
        <v>61</v>
      </c>
      <c r="M5" s="240"/>
      <c r="N5" s="240"/>
      <c r="O5" s="240"/>
      <c r="P5" s="240"/>
      <c r="Q5" s="240"/>
    </row>
    <row r="6" spans="1:17" s="231" customFormat="1" ht="14.25" customHeight="1">
      <c r="A6" s="405"/>
      <c r="B6" s="241"/>
      <c r="C6" s="401" t="s">
        <v>270</v>
      </c>
      <c r="D6" s="402"/>
      <c r="E6" s="402"/>
      <c r="F6" s="402"/>
      <c r="G6" s="402"/>
      <c r="H6" s="402"/>
      <c r="I6" s="242"/>
      <c r="J6" s="242"/>
      <c r="K6" s="242"/>
      <c r="L6" s="243" t="s">
        <v>62</v>
      </c>
      <c r="M6" s="242"/>
      <c r="N6" s="242"/>
      <c r="O6" s="244"/>
      <c r="P6" s="397" t="s">
        <v>271</v>
      </c>
      <c r="Q6" s="399" t="s">
        <v>272</v>
      </c>
    </row>
    <row r="7" spans="1:17" s="231" customFormat="1" ht="30" customHeight="1">
      <c r="A7" s="247" t="s">
        <v>63</v>
      </c>
      <c r="B7" s="241" t="s">
        <v>238</v>
      </c>
      <c r="C7" s="248" t="s">
        <v>239</v>
      </c>
      <c r="D7" s="249" t="s">
        <v>240</v>
      </c>
      <c r="E7" s="250" t="s">
        <v>246</v>
      </c>
      <c r="F7" s="250" t="s">
        <v>247</v>
      </c>
      <c r="G7" s="251" t="s">
        <v>241</v>
      </c>
      <c r="H7" s="246" t="s">
        <v>242</v>
      </c>
      <c r="I7" s="406" t="s">
        <v>248</v>
      </c>
      <c r="J7" s="407"/>
      <c r="K7" s="245" t="s">
        <v>243</v>
      </c>
      <c r="L7" s="252" t="s">
        <v>249</v>
      </c>
      <c r="M7" s="252" t="s">
        <v>250</v>
      </c>
      <c r="N7" s="251" t="s">
        <v>244</v>
      </c>
      <c r="O7" s="251" t="s">
        <v>245</v>
      </c>
      <c r="P7" s="398"/>
      <c r="Q7" s="400"/>
    </row>
    <row r="8" spans="1:17" s="231" customFormat="1" ht="54" customHeight="1" thickBot="1">
      <c r="A8" s="253"/>
      <c r="B8" s="254" t="s">
        <v>64</v>
      </c>
      <c r="C8" s="255" t="s">
        <v>89</v>
      </c>
      <c r="D8" s="256" t="s">
        <v>65</v>
      </c>
      <c r="E8" s="256" t="s">
        <v>66</v>
      </c>
      <c r="F8" s="256" t="s">
        <v>67</v>
      </c>
      <c r="G8" s="257" t="s">
        <v>68</v>
      </c>
      <c r="H8" s="258" t="s">
        <v>69</v>
      </c>
      <c r="I8" s="259" t="s">
        <v>251</v>
      </c>
      <c r="J8" s="260" t="s">
        <v>252</v>
      </c>
      <c r="K8" s="257" t="s">
        <v>70</v>
      </c>
      <c r="L8" s="257" t="s">
        <v>71</v>
      </c>
      <c r="M8" s="257" t="s">
        <v>72</v>
      </c>
      <c r="N8" s="257" t="s">
        <v>73</v>
      </c>
      <c r="O8" s="257" t="s">
        <v>74</v>
      </c>
      <c r="P8" s="257" t="s">
        <v>75</v>
      </c>
      <c r="Q8" s="258" t="s">
        <v>76</v>
      </c>
    </row>
    <row r="9" spans="1:17" s="262" customFormat="1" ht="21.75" customHeight="1">
      <c r="A9" s="261" t="s">
        <v>104</v>
      </c>
      <c r="B9" s="216">
        <v>1335654</v>
      </c>
      <c r="C9" s="217">
        <v>1142577</v>
      </c>
      <c r="D9" s="217">
        <v>644544</v>
      </c>
      <c r="E9" s="217">
        <v>0</v>
      </c>
      <c r="F9" s="217">
        <v>901</v>
      </c>
      <c r="G9" s="217">
        <v>29647</v>
      </c>
      <c r="H9" s="217">
        <v>731</v>
      </c>
      <c r="I9" s="217">
        <v>5342</v>
      </c>
      <c r="J9" s="217">
        <v>3</v>
      </c>
      <c r="K9" s="184">
        <v>0</v>
      </c>
      <c r="L9" s="217">
        <v>384597</v>
      </c>
      <c r="M9" s="217">
        <v>0</v>
      </c>
      <c r="N9" s="217">
        <v>0</v>
      </c>
      <c r="O9" s="217">
        <v>76815</v>
      </c>
      <c r="P9" s="217">
        <v>81377</v>
      </c>
      <c r="Q9" s="217">
        <v>111700</v>
      </c>
    </row>
    <row r="10" spans="1:17" s="262" customFormat="1" ht="21.75" customHeight="1">
      <c r="A10" s="261" t="s">
        <v>105</v>
      </c>
      <c r="B10" s="216">
        <v>1269274</v>
      </c>
      <c r="C10" s="217">
        <v>910361</v>
      </c>
      <c r="D10" s="217">
        <v>634785</v>
      </c>
      <c r="E10" s="217">
        <v>0</v>
      </c>
      <c r="F10" s="217">
        <v>1116</v>
      </c>
      <c r="G10" s="217">
        <v>27601</v>
      </c>
      <c r="H10" s="217">
        <v>755</v>
      </c>
      <c r="I10" s="217">
        <v>7056</v>
      </c>
      <c r="J10" s="217">
        <v>0</v>
      </c>
      <c r="K10" s="184">
        <v>0</v>
      </c>
      <c r="L10" s="217">
        <v>207629</v>
      </c>
      <c r="M10" s="217">
        <v>50</v>
      </c>
      <c r="N10" s="217">
        <v>0</v>
      </c>
      <c r="O10" s="217">
        <v>31369</v>
      </c>
      <c r="P10" s="217">
        <v>51606</v>
      </c>
      <c r="Q10" s="217">
        <v>307307</v>
      </c>
    </row>
    <row r="11" spans="1:17" s="262" customFormat="1" ht="21.75" customHeight="1">
      <c r="A11" s="261" t="s">
        <v>106</v>
      </c>
      <c r="B11" s="216">
        <v>1063062.3530000001</v>
      </c>
      <c r="C11" s="217">
        <v>1277041</v>
      </c>
      <c r="D11" s="217">
        <v>712149.842</v>
      </c>
      <c r="E11" s="217">
        <v>0</v>
      </c>
      <c r="F11" s="217">
        <v>901.3090000000001</v>
      </c>
      <c r="G11" s="217">
        <v>39865.43</v>
      </c>
      <c r="H11" s="217">
        <v>781.992</v>
      </c>
      <c r="I11" s="217">
        <v>2579.755</v>
      </c>
      <c r="J11" s="217">
        <v>0</v>
      </c>
      <c r="K11" s="184">
        <v>0</v>
      </c>
      <c r="L11" s="217">
        <v>496026.0850000001</v>
      </c>
      <c r="M11" s="217">
        <v>790</v>
      </c>
      <c r="N11" s="217">
        <v>0</v>
      </c>
      <c r="O11" s="217">
        <v>23946.620999999996</v>
      </c>
      <c r="P11" s="217">
        <v>54343.282</v>
      </c>
      <c r="Q11" s="217">
        <v>-268321.963</v>
      </c>
    </row>
    <row r="12" spans="1:17" s="262" customFormat="1" ht="21.75" customHeight="1">
      <c r="A12" s="261" t="s">
        <v>107</v>
      </c>
      <c r="B12" s="263">
        <v>1190817</v>
      </c>
      <c r="C12" s="264">
        <v>996587</v>
      </c>
      <c r="D12" s="264">
        <v>727724</v>
      </c>
      <c r="E12" s="217">
        <v>0</v>
      </c>
      <c r="F12" s="264">
        <v>1023</v>
      </c>
      <c r="G12" s="264">
        <v>40154</v>
      </c>
      <c r="H12" s="264">
        <v>975</v>
      </c>
      <c r="I12" s="264">
        <v>13201</v>
      </c>
      <c r="J12" s="217">
        <v>0</v>
      </c>
      <c r="K12" s="184">
        <v>0</v>
      </c>
      <c r="L12" s="264">
        <v>181721</v>
      </c>
      <c r="M12" s="217">
        <v>0</v>
      </c>
      <c r="N12" s="217">
        <v>0</v>
      </c>
      <c r="O12" s="264">
        <v>31789</v>
      </c>
      <c r="P12" s="264">
        <v>57168</v>
      </c>
      <c r="Q12" s="264">
        <v>137063</v>
      </c>
    </row>
    <row r="13" spans="1:17" s="262" customFormat="1" ht="21.75" customHeight="1">
      <c r="A13" s="261" t="s">
        <v>108</v>
      </c>
      <c r="B13" s="263">
        <v>1247975.206</v>
      </c>
      <c r="C13" s="264">
        <v>1237185.57</v>
      </c>
      <c r="D13" s="264">
        <v>714250.923</v>
      </c>
      <c r="E13" s="217">
        <v>0</v>
      </c>
      <c r="F13" s="264">
        <v>4216.437</v>
      </c>
      <c r="G13" s="264">
        <v>40409.51</v>
      </c>
      <c r="H13" s="264">
        <v>972.2</v>
      </c>
      <c r="I13" s="264">
        <v>5151.98</v>
      </c>
      <c r="J13" s="264">
        <v>2238.047</v>
      </c>
      <c r="K13" s="184">
        <v>0</v>
      </c>
      <c r="L13" s="264">
        <v>452604.90099999995</v>
      </c>
      <c r="M13" s="264">
        <v>254.4</v>
      </c>
      <c r="N13" s="217">
        <v>0</v>
      </c>
      <c r="O13" s="264">
        <v>17087.172000000002</v>
      </c>
      <c r="P13" s="264">
        <v>10482.056</v>
      </c>
      <c r="Q13" s="264">
        <v>307.5799999999872</v>
      </c>
    </row>
    <row r="14" spans="1:17" s="262" customFormat="1" ht="21.75" customHeight="1">
      <c r="A14" s="261" t="s">
        <v>109</v>
      </c>
      <c r="B14" s="263">
        <v>1244082</v>
      </c>
      <c r="C14" s="264">
        <v>1192682</v>
      </c>
      <c r="D14" s="264">
        <v>760482</v>
      </c>
      <c r="E14" s="217">
        <v>0</v>
      </c>
      <c r="F14" s="264">
        <v>1039</v>
      </c>
      <c r="G14" s="264">
        <v>38904</v>
      </c>
      <c r="H14" s="264">
        <v>1009</v>
      </c>
      <c r="I14" s="264">
        <v>15974</v>
      </c>
      <c r="J14" s="217">
        <v>0</v>
      </c>
      <c r="K14" s="184">
        <v>0</v>
      </c>
      <c r="L14" s="264">
        <v>354333</v>
      </c>
      <c r="M14" s="264">
        <v>310</v>
      </c>
      <c r="N14" s="217">
        <v>0</v>
      </c>
      <c r="O14" s="264">
        <v>20630</v>
      </c>
      <c r="P14" s="264">
        <v>55005</v>
      </c>
      <c r="Q14" s="264">
        <v>-3604</v>
      </c>
    </row>
    <row r="15" spans="1:17" s="262" customFormat="1" ht="21.75" customHeight="1">
      <c r="A15" s="261" t="s">
        <v>253</v>
      </c>
      <c r="B15" s="216">
        <v>1388606</v>
      </c>
      <c r="C15" s="217">
        <v>1342610</v>
      </c>
      <c r="D15" s="217">
        <v>840537</v>
      </c>
      <c r="E15" s="217">
        <v>0</v>
      </c>
      <c r="F15" s="217">
        <v>3414</v>
      </c>
      <c r="G15" s="217">
        <v>36806</v>
      </c>
      <c r="H15" s="217">
        <v>1128</v>
      </c>
      <c r="I15" s="217">
        <v>6763</v>
      </c>
      <c r="J15" s="217">
        <v>17</v>
      </c>
      <c r="K15" s="184">
        <v>0</v>
      </c>
      <c r="L15" s="217">
        <v>439318</v>
      </c>
      <c r="M15" s="217">
        <v>100</v>
      </c>
      <c r="N15" s="217">
        <v>0</v>
      </c>
      <c r="O15" s="217">
        <v>14526</v>
      </c>
      <c r="P15" s="217">
        <v>17097</v>
      </c>
      <c r="Q15" s="217">
        <v>28900</v>
      </c>
    </row>
    <row r="16" spans="1:17" s="262" customFormat="1" ht="21.75" customHeight="1">
      <c r="A16" s="261" t="s">
        <v>254</v>
      </c>
      <c r="B16" s="218">
        <v>1270999.417</v>
      </c>
      <c r="C16" s="184">
        <v>1207780.34</v>
      </c>
      <c r="D16" s="184">
        <v>863699.86</v>
      </c>
      <c r="E16" s="184">
        <v>0</v>
      </c>
      <c r="F16" s="184">
        <v>1068.652</v>
      </c>
      <c r="G16" s="184">
        <v>32155.479</v>
      </c>
      <c r="H16" s="184">
        <v>531.26</v>
      </c>
      <c r="I16" s="184">
        <v>18510.676</v>
      </c>
      <c r="J16" s="184">
        <v>3646.147</v>
      </c>
      <c r="K16" s="184">
        <v>0</v>
      </c>
      <c r="L16" s="184">
        <v>258393.784</v>
      </c>
      <c r="M16" s="184">
        <v>0</v>
      </c>
      <c r="N16" s="184">
        <v>0</v>
      </c>
      <c r="O16" s="184">
        <v>29774.482</v>
      </c>
      <c r="P16" s="184">
        <v>77013.872</v>
      </c>
      <c r="Q16" s="184">
        <v>-13794.795</v>
      </c>
    </row>
    <row r="17" spans="1:17" s="219" customFormat="1" ht="21.75" customHeight="1">
      <c r="A17" s="261" t="s">
        <v>255</v>
      </c>
      <c r="B17" s="265">
        <v>1092271</v>
      </c>
      <c r="C17" s="266">
        <v>1081874</v>
      </c>
      <c r="D17" s="266">
        <v>929292</v>
      </c>
      <c r="E17" s="266">
        <v>0</v>
      </c>
      <c r="F17" s="266">
        <v>820</v>
      </c>
      <c r="G17" s="266">
        <v>38549</v>
      </c>
      <c r="H17" s="266">
        <v>726</v>
      </c>
      <c r="I17" s="266">
        <v>7943</v>
      </c>
      <c r="J17" s="266">
        <v>0</v>
      </c>
      <c r="K17" s="266">
        <v>0</v>
      </c>
      <c r="L17" s="266">
        <v>66934</v>
      </c>
      <c r="M17" s="266">
        <v>0</v>
      </c>
      <c r="N17" s="266">
        <v>0</v>
      </c>
      <c r="O17" s="266">
        <v>37606</v>
      </c>
      <c r="P17" s="266">
        <v>21039</v>
      </c>
      <c r="Q17" s="266">
        <v>-10642</v>
      </c>
    </row>
    <row r="18" spans="1:17" s="219" customFormat="1" ht="21.75" customHeight="1">
      <c r="A18" s="261" t="s">
        <v>507</v>
      </c>
      <c r="B18" s="265">
        <f>SUM(B19:B30)</f>
        <v>1282886</v>
      </c>
      <c r="C18" s="266">
        <f>SUM(C19:C30)</f>
        <v>1268338</v>
      </c>
      <c r="D18" s="266">
        <f>SUM(D19:D30)</f>
        <v>1087185</v>
      </c>
      <c r="E18" s="266">
        <v>0</v>
      </c>
      <c r="F18" s="266">
        <f>SUM(F19:F30)</f>
        <v>1736</v>
      </c>
      <c r="G18" s="266">
        <f>SUM(G19:G30)</f>
        <v>37694</v>
      </c>
      <c r="H18" s="266">
        <f>SUM(H19:H30)</f>
        <v>508</v>
      </c>
      <c r="I18" s="266">
        <f>SUM(I19:I30)</f>
        <v>23685</v>
      </c>
      <c r="J18" s="266">
        <v>0</v>
      </c>
      <c r="K18" s="266">
        <v>0</v>
      </c>
      <c r="L18" s="266">
        <f>SUM(L19:L30)</f>
        <v>61174</v>
      </c>
      <c r="M18" s="266">
        <v>0</v>
      </c>
      <c r="N18" s="266">
        <v>0</v>
      </c>
      <c r="O18" s="266">
        <f>SUM(O19:O30)</f>
        <v>56330</v>
      </c>
      <c r="P18" s="266">
        <f>SUM(P19:P30)</f>
        <v>14552</v>
      </c>
      <c r="Q18" s="266">
        <f>SUM(Q19:Q30)</f>
        <v>-4698</v>
      </c>
    </row>
    <row r="19" spans="1:17" s="215" customFormat="1" ht="21.75" customHeight="1">
      <c r="A19" s="197" t="s">
        <v>256</v>
      </c>
      <c r="B19" s="267">
        <v>109037</v>
      </c>
      <c r="C19" s="268">
        <v>103722</v>
      </c>
      <c r="D19" s="268">
        <v>86989</v>
      </c>
      <c r="E19" s="268">
        <v>0</v>
      </c>
      <c r="F19" s="268">
        <v>19</v>
      </c>
      <c r="G19" s="268">
        <v>2214</v>
      </c>
      <c r="H19" s="268">
        <v>0</v>
      </c>
      <c r="I19" s="268">
        <v>460</v>
      </c>
      <c r="J19" s="268">
        <v>0</v>
      </c>
      <c r="K19" s="268">
        <v>0</v>
      </c>
      <c r="L19" s="268">
        <v>4567</v>
      </c>
      <c r="M19" s="268">
        <v>0</v>
      </c>
      <c r="N19" s="268">
        <v>0</v>
      </c>
      <c r="O19" s="268">
        <v>9471</v>
      </c>
      <c r="P19" s="268">
        <v>5315</v>
      </c>
      <c r="Q19" s="268">
        <v>-4698</v>
      </c>
    </row>
    <row r="20" spans="1:17" s="215" customFormat="1" ht="21.75" customHeight="1">
      <c r="A20" s="197" t="s">
        <v>257</v>
      </c>
      <c r="B20" s="267">
        <v>75823</v>
      </c>
      <c r="C20" s="268">
        <v>74667</v>
      </c>
      <c r="D20" s="268">
        <v>47920</v>
      </c>
      <c r="E20" s="268">
        <v>0</v>
      </c>
      <c r="F20" s="268">
        <v>34</v>
      </c>
      <c r="G20" s="268">
        <v>2058</v>
      </c>
      <c r="H20" s="268">
        <v>0</v>
      </c>
      <c r="I20" s="268">
        <v>6622</v>
      </c>
      <c r="J20" s="268">
        <v>0</v>
      </c>
      <c r="K20" s="268">
        <v>0</v>
      </c>
      <c r="L20" s="268">
        <v>3410</v>
      </c>
      <c r="M20" s="268">
        <v>0</v>
      </c>
      <c r="N20" s="268">
        <v>0</v>
      </c>
      <c r="O20" s="268">
        <v>14621</v>
      </c>
      <c r="P20" s="268">
        <v>1156</v>
      </c>
      <c r="Q20" s="268">
        <v>0</v>
      </c>
    </row>
    <row r="21" spans="1:17" s="215" customFormat="1" ht="21.75" customHeight="1">
      <c r="A21" s="197" t="s">
        <v>258</v>
      </c>
      <c r="B21" s="267">
        <v>43834</v>
      </c>
      <c r="C21" s="268">
        <v>41037</v>
      </c>
      <c r="D21" s="268">
        <v>24470</v>
      </c>
      <c r="E21" s="268">
        <v>0</v>
      </c>
      <c r="F21" s="268">
        <v>19</v>
      </c>
      <c r="G21" s="268">
        <v>3518</v>
      </c>
      <c r="H21" s="268">
        <v>0</v>
      </c>
      <c r="I21" s="268">
        <v>6525</v>
      </c>
      <c r="J21" s="268">
        <v>0</v>
      </c>
      <c r="K21" s="268">
        <v>0</v>
      </c>
      <c r="L21" s="268">
        <v>2524</v>
      </c>
      <c r="M21" s="268">
        <v>0</v>
      </c>
      <c r="N21" s="268">
        <v>0</v>
      </c>
      <c r="O21" s="268">
        <v>3979</v>
      </c>
      <c r="P21" s="268">
        <v>2796</v>
      </c>
      <c r="Q21" s="268">
        <v>0</v>
      </c>
    </row>
    <row r="22" spans="1:17" s="215" customFormat="1" ht="21.75" customHeight="1">
      <c r="A22" s="197" t="s">
        <v>371</v>
      </c>
      <c r="B22" s="267">
        <v>106999</v>
      </c>
      <c r="C22" s="268">
        <v>103680</v>
      </c>
      <c r="D22" s="268">
        <v>93323</v>
      </c>
      <c r="E22" s="268">
        <v>0</v>
      </c>
      <c r="F22" s="268">
        <v>167</v>
      </c>
      <c r="G22" s="268">
        <v>2665</v>
      </c>
      <c r="H22" s="268">
        <v>0</v>
      </c>
      <c r="I22" s="268">
        <v>42</v>
      </c>
      <c r="J22" s="268">
        <v>0</v>
      </c>
      <c r="K22" s="268">
        <v>0</v>
      </c>
      <c r="L22" s="268">
        <v>3861</v>
      </c>
      <c r="M22" s="268">
        <v>0</v>
      </c>
      <c r="N22" s="268">
        <v>0</v>
      </c>
      <c r="O22" s="268">
        <v>3620</v>
      </c>
      <c r="P22" s="268">
        <v>3319</v>
      </c>
      <c r="Q22" s="268">
        <v>0</v>
      </c>
    </row>
    <row r="23" spans="1:17" s="215" customFormat="1" ht="21.75" customHeight="1">
      <c r="A23" s="197" t="s">
        <v>259</v>
      </c>
      <c r="B23" s="267">
        <v>120921</v>
      </c>
      <c r="C23" s="268">
        <v>119779</v>
      </c>
      <c r="D23" s="268">
        <v>108796</v>
      </c>
      <c r="E23" s="268">
        <v>0</v>
      </c>
      <c r="F23" s="268">
        <v>28</v>
      </c>
      <c r="G23" s="268">
        <v>4161</v>
      </c>
      <c r="H23" s="268">
        <v>119</v>
      </c>
      <c r="I23" s="268">
        <v>60</v>
      </c>
      <c r="J23" s="268">
        <v>0</v>
      </c>
      <c r="K23" s="268">
        <v>0</v>
      </c>
      <c r="L23" s="268">
        <v>3378</v>
      </c>
      <c r="M23" s="268">
        <v>0</v>
      </c>
      <c r="N23" s="268">
        <v>0</v>
      </c>
      <c r="O23" s="268">
        <v>3235</v>
      </c>
      <c r="P23" s="268">
        <v>1142</v>
      </c>
      <c r="Q23" s="268">
        <v>7</v>
      </c>
    </row>
    <row r="24" spans="1:17" s="215" customFormat="1" ht="21.75" customHeight="1">
      <c r="A24" s="197" t="s">
        <v>118</v>
      </c>
      <c r="B24" s="267">
        <v>256899</v>
      </c>
      <c r="C24" s="268">
        <v>256411</v>
      </c>
      <c r="D24" s="268">
        <v>234579</v>
      </c>
      <c r="E24" s="268">
        <v>0</v>
      </c>
      <c r="F24" s="268">
        <v>101</v>
      </c>
      <c r="G24" s="268">
        <v>4090</v>
      </c>
      <c r="H24" s="268">
        <v>0</v>
      </c>
      <c r="I24" s="268">
        <v>1413</v>
      </c>
      <c r="J24" s="268">
        <v>0</v>
      </c>
      <c r="K24" s="268">
        <v>0</v>
      </c>
      <c r="L24" s="268">
        <v>9422</v>
      </c>
      <c r="M24" s="268">
        <v>0</v>
      </c>
      <c r="N24" s="268">
        <v>0</v>
      </c>
      <c r="O24" s="268">
        <v>6805</v>
      </c>
      <c r="P24" s="268">
        <v>487</v>
      </c>
      <c r="Q24" s="268">
        <v>0</v>
      </c>
    </row>
    <row r="25" spans="1:17" s="215" customFormat="1" ht="21.75" customHeight="1">
      <c r="A25" s="197" t="s">
        <v>372</v>
      </c>
      <c r="B25" s="267">
        <v>110096</v>
      </c>
      <c r="C25" s="268">
        <v>109087</v>
      </c>
      <c r="D25" s="268">
        <v>96958</v>
      </c>
      <c r="E25" s="268">
        <v>0</v>
      </c>
      <c r="F25" s="268">
        <v>96</v>
      </c>
      <c r="G25" s="268">
        <v>3520</v>
      </c>
      <c r="H25" s="268">
        <v>0</v>
      </c>
      <c r="I25" s="268">
        <v>4862</v>
      </c>
      <c r="J25" s="268">
        <v>0</v>
      </c>
      <c r="K25" s="268">
        <v>0</v>
      </c>
      <c r="L25" s="268">
        <v>2365</v>
      </c>
      <c r="M25" s="268">
        <v>0</v>
      </c>
      <c r="N25" s="268">
        <v>0</v>
      </c>
      <c r="O25" s="268">
        <v>1284</v>
      </c>
      <c r="P25" s="268">
        <v>1009</v>
      </c>
      <c r="Q25" s="268">
        <v>0</v>
      </c>
    </row>
    <row r="26" spans="1:17" s="215" customFormat="1" ht="21.75" customHeight="1">
      <c r="A26" s="197" t="s">
        <v>116</v>
      </c>
      <c r="B26" s="267">
        <v>40766</v>
      </c>
      <c r="C26" s="268">
        <v>40251</v>
      </c>
      <c r="D26" s="268">
        <v>30796</v>
      </c>
      <c r="E26" s="268">
        <v>0</v>
      </c>
      <c r="F26" s="268">
        <v>12</v>
      </c>
      <c r="G26" s="268">
        <v>2160</v>
      </c>
      <c r="H26" s="268">
        <v>0</v>
      </c>
      <c r="I26" s="268">
        <v>262</v>
      </c>
      <c r="J26" s="268">
        <v>0</v>
      </c>
      <c r="K26" s="268">
        <v>0</v>
      </c>
      <c r="L26" s="268">
        <v>5228</v>
      </c>
      <c r="M26" s="268">
        <v>0</v>
      </c>
      <c r="N26" s="268">
        <v>0</v>
      </c>
      <c r="O26" s="268">
        <v>1790</v>
      </c>
      <c r="P26" s="268">
        <v>514</v>
      </c>
      <c r="Q26" s="268">
        <v>0</v>
      </c>
    </row>
    <row r="27" spans="1:17" s="215" customFormat="1" ht="21.75" customHeight="1">
      <c r="A27" s="197" t="s">
        <v>115</v>
      </c>
      <c r="B27" s="267">
        <f>C27+P27+Q27</f>
        <v>38636</v>
      </c>
      <c r="C27" s="268">
        <v>38582</v>
      </c>
      <c r="D27" s="268">
        <v>26815</v>
      </c>
      <c r="E27" s="268">
        <v>0</v>
      </c>
      <c r="F27" s="268">
        <v>145</v>
      </c>
      <c r="G27" s="268">
        <v>3819</v>
      </c>
      <c r="H27" s="268">
        <v>0</v>
      </c>
      <c r="I27" s="268">
        <v>1551</v>
      </c>
      <c r="J27" s="268">
        <v>0</v>
      </c>
      <c r="K27" s="268">
        <v>0</v>
      </c>
      <c r="L27" s="268">
        <v>1435</v>
      </c>
      <c r="M27" s="268">
        <v>0</v>
      </c>
      <c r="N27" s="268">
        <v>0</v>
      </c>
      <c r="O27" s="268">
        <v>4816</v>
      </c>
      <c r="P27" s="268">
        <v>61</v>
      </c>
      <c r="Q27" s="268">
        <v>-7</v>
      </c>
    </row>
    <row r="28" spans="1:17" s="215" customFormat="1" ht="21.75" customHeight="1">
      <c r="A28" s="197" t="s">
        <v>114</v>
      </c>
      <c r="B28" s="267">
        <v>96146</v>
      </c>
      <c r="C28" s="268">
        <v>96104</v>
      </c>
      <c r="D28" s="268">
        <v>86363</v>
      </c>
      <c r="E28" s="268">
        <v>0</v>
      </c>
      <c r="F28" s="268">
        <v>409</v>
      </c>
      <c r="G28" s="268">
        <v>2347</v>
      </c>
      <c r="H28" s="268">
        <v>0</v>
      </c>
      <c r="I28" s="268">
        <v>174</v>
      </c>
      <c r="J28" s="268">
        <v>0</v>
      </c>
      <c r="K28" s="268">
        <v>0</v>
      </c>
      <c r="L28" s="268">
        <v>2580</v>
      </c>
      <c r="M28" s="268">
        <v>0</v>
      </c>
      <c r="N28" s="268">
        <v>0</v>
      </c>
      <c r="O28" s="268">
        <v>4229</v>
      </c>
      <c r="P28" s="268">
        <v>42</v>
      </c>
      <c r="Q28" s="268">
        <v>0</v>
      </c>
    </row>
    <row r="29" spans="1:17" s="215" customFormat="1" ht="21.75" customHeight="1">
      <c r="A29" s="197" t="s">
        <v>112</v>
      </c>
      <c r="B29" s="267">
        <v>85701</v>
      </c>
      <c r="C29" s="268">
        <v>85651</v>
      </c>
      <c r="D29" s="268">
        <v>66037</v>
      </c>
      <c r="E29" s="268">
        <v>0</v>
      </c>
      <c r="F29" s="268">
        <v>497</v>
      </c>
      <c r="G29" s="268">
        <v>3746</v>
      </c>
      <c r="H29" s="268">
        <v>129</v>
      </c>
      <c r="I29" s="268">
        <v>118</v>
      </c>
      <c r="J29" s="268">
        <v>0</v>
      </c>
      <c r="K29" s="268">
        <v>0</v>
      </c>
      <c r="L29" s="268">
        <v>13305</v>
      </c>
      <c r="M29" s="268">
        <v>0</v>
      </c>
      <c r="N29" s="268">
        <v>0</v>
      </c>
      <c r="O29" s="268">
        <v>1815</v>
      </c>
      <c r="P29" s="268">
        <v>50</v>
      </c>
      <c r="Q29" s="268">
        <v>0</v>
      </c>
    </row>
    <row r="30" spans="1:17" s="215" customFormat="1" ht="21.75" customHeight="1">
      <c r="A30" s="197" t="s">
        <v>113</v>
      </c>
      <c r="B30" s="267">
        <v>198028</v>
      </c>
      <c r="C30" s="268">
        <v>199367</v>
      </c>
      <c r="D30" s="268">
        <v>184139</v>
      </c>
      <c r="E30" s="268">
        <v>0</v>
      </c>
      <c r="F30" s="268">
        <v>209</v>
      </c>
      <c r="G30" s="268">
        <v>3396</v>
      </c>
      <c r="H30" s="268">
        <v>260</v>
      </c>
      <c r="I30" s="268">
        <v>1596</v>
      </c>
      <c r="J30" s="268">
        <v>0</v>
      </c>
      <c r="K30" s="268">
        <v>0</v>
      </c>
      <c r="L30" s="268">
        <v>9099</v>
      </c>
      <c r="M30" s="268">
        <v>0</v>
      </c>
      <c r="N30" s="268">
        <v>0</v>
      </c>
      <c r="O30" s="268">
        <v>665</v>
      </c>
      <c r="P30" s="268">
        <v>-1339</v>
      </c>
      <c r="Q30" s="268">
        <v>0</v>
      </c>
    </row>
    <row r="31" spans="1:17" s="185" customFormat="1" ht="7.5" customHeight="1" thickBot="1">
      <c r="A31" s="269"/>
      <c r="B31" s="222"/>
      <c r="C31" s="224"/>
      <c r="D31" s="224"/>
      <c r="E31" s="224"/>
      <c r="F31" s="224"/>
      <c r="G31" s="224"/>
      <c r="H31" s="224"/>
      <c r="I31" s="224"/>
      <c r="J31" s="224"/>
      <c r="K31" s="224"/>
      <c r="L31" s="224"/>
      <c r="M31" s="224"/>
      <c r="N31" s="224"/>
      <c r="O31" s="224"/>
      <c r="P31" s="224"/>
      <c r="Q31" s="224"/>
    </row>
    <row r="32" spans="1:17" s="228" customFormat="1" ht="15.75" customHeight="1">
      <c r="A32" s="274" t="s">
        <v>393</v>
      </c>
      <c r="B32" s="225"/>
      <c r="C32" s="225"/>
      <c r="D32" s="225"/>
      <c r="E32" s="225"/>
      <c r="F32" s="225"/>
      <c r="G32" s="225"/>
      <c r="H32" s="225"/>
      <c r="I32" s="226" t="s">
        <v>261</v>
      </c>
      <c r="J32" s="225"/>
      <c r="K32" s="227"/>
      <c r="L32" s="227"/>
      <c r="M32" s="227"/>
      <c r="N32" s="227"/>
      <c r="O32" s="227"/>
      <c r="P32" s="227"/>
      <c r="Q32" s="227"/>
    </row>
    <row r="33" spans="1:17" ht="13.5">
      <c r="A33" s="229" t="s">
        <v>262</v>
      </c>
      <c r="I33" s="232" t="s">
        <v>60</v>
      </c>
      <c r="J33" s="233"/>
      <c r="K33" s="233"/>
      <c r="L33" s="233"/>
      <c r="M33" s="233"/>
      <c r="N33" s="233"/>
      <c r="O33" s="233"/>
      <c r="P33" s="233"/>
      <c r="Q33" s="233"/>
    </row>
    <row r="34" spans="1:4" ht="14.25">
      <c r="A34" s="408" t="s">
        <v>396</v>
      </c>
      <c r="B34" s="408"/>
      <c r="C34" s="408"/>
      <c r="D34" s="408"/>
    </row>
  </sheetData>
  <sheetProtection/>
  <mergeCells count="13">
    <mergeCell ref="A34:D34"/>
    <mergeCell ref="P4:Q4"/>
    <mergeCell ref="I3:Q3"/>
    <mergeCell ref="E4:H4"/>
    <mergeCell ref="P1:Q1"/>
    <mergeCell ref="A2:H2"/>
    <mergeCell ref="P6:P7"/>
    <mergeCell ref="Q6:Q7"/>
    <mergeCell ref="C6:H6"/>
    <mergeCell ref="I2:Q2"/>
    <mergeCell ref="A3:H3"/>
    <mergeCell ref="A5:A6"/>
    <mergeCell ref="I7:J7"/>
  </mergeCells>
  <printOptions/>
  <pageMargins left="0.7086614173228347" right="0.7086614173228347" top="0.7480314960629921" bottom="0.7480314960629921" header="0.5118110236220472" footer="0.9055118110236221"/>
  <pageSetup firstPageNumber="115" useFirstPageNumber="1" horizontalDpi="600" verticalDpi="600" orientation="portrait" paperSize="9" r:id="rId1"/>
  <headerFooter alignWithMargins="0">
    <oddFooter>&amp;C&amp;"Arial,粗體"- &amp;P+1 -</oddFooter>
  </headerFooter>
</worksheet>
</file>

<file path=xl/worksheets/sheet11.xml><?xml version="1.0" encoding="utf-8"?>
<worksheet xmlns="http://schemas.openxmlformats.org/spreadsheetml/2006/main" xmlns:r="http://schemas.openxmlformats.org/officeDocument/2006/relationships">
  <sheetPr>
    <tabColor rgb="FFFFC000"/>
  </sheetPr>
  <dimension ref="A1:U34"/>
  <sheetViews>
    <sheetView tabSelected="1" view="pageBreakPreview" zoomScaleSheetLayoutView="100" zoomScalePageLayoutView="0" workbookViewId="0" topLeftCell="A4">
      <selection activeCell="K13" sqref="K13"/>
    </sheetView>
  </sheetViews>
  <sheetFormatPr defaultColWidth="9.00390625" defaultRowHeight="16.5"/>
  <cols>
    <col min="1" max="1" width="13.875" style="188" customWidth="1"/>
    <col min="2" max="2" width="9.625" style="188" bestFit="1" customWidth="1"/>
    <col min="3" max="3" width="10.25390625" style="188" bestFit="1" customWidth="1"/>
    <col min="4" max="4" width="13.75390625" style="188" bestFit="1" customWidth="1"/>
    <col min="5" max="5" width="10.00390625" style="188" bestFit="1" customWidth="1"/>
    <col min="6" max="6" width="8.125" style="188" customWidth="1"/>
    <col min="7" max="7" width="9.50390625" style="188" bestFit="1" customWidth="1"/>
    <col min="8" max="8" width="13.875" style="188" customWidth="1"/>
    <col min="9" max="9" width="9.375" style="188" customWidth="1"/>
    <col min="10" max="10" width="7.875" style="188" customWidth="1"/>
    <col min="11" max="11" width="8.00390625" style="188" customWidth="1"/>
    <col min="12" max="12" width="10.00390625" style="188" customWidth="1"/>
    <col min="13" max="13" width="7.375" style="188" customWidth="1"/>
    <col min="14" max="15" width="8.625" style="188" customWidth="1"/>
    <col min="16" max="16384" width="9.00390625" style="188" customWidth="1"/>
  </cols>
  <sheetData>
    <row r="1" spans="1:15" s="185" customFormat="1" ht="18" customHeight="1">
      <c r="A1" s="185" t="s">
        <v>319</v>
      </c>
      <c r="B1" s="186"/>
      <c r="C1" s="186"/>
      <c r="D1" s="186"/>
      <c r="E1" s="186"/>
      <c r="F1" s="186"/>
      <c r="G1" s="186"/>
      <c r="H1" s="186"/>
      <c r="N1" s="412" t="s">
        <v>59</v>
      </c>
      <c r="O1" s="412"/>
    </row>
    <row r="2" spans="1:15" ht="18" customHeight="1">
      <c r="A2" s="417" t="s">
        <v>467</v>
      </c>
      <c r="B2" s="417"/>
      <c r="C2" s="417"/>
      <c r="D2" s="417"/>
      <c r="E2" s="417"/>
      <c r="F2" s="417"/>
      <c r="G2" s="417"/>
      <c r="H2" s="417"/>
      <c r="I2" s="417" t="s">
        <v>468</v>
      </c>
      <c r="J2" s="417"/>
      <c r="K2" s="417"/>
      <c r="L2" s="417"/>
      <c r="M2" s="417"/>
      <c r="N2" s="417"/>
      <c r="O2" s="417"/>
    </row>
    <row r="3" spans="1:15" ht="18" customHeight="1">
      <c r="A3" s="420" t="s">
        <v>320</v>
      </c>
      <c r="B3" s="417"/>
      <c r="C3" s="417"/>
      <c r="D3" s="417"/>
      <c r="E3" s="417"/>
      <c r="F3" s="417"/>
      <c r="G3" s="417"/>
      <c r="H3" s="417"/>
      <c r="I3" s="420" t="s">
        <v>321</v>
      </c>
      <c r="J3" s="417"/>
      <c r="K3" s="417"/>
      <c r="L3" s="417"/>
      <c r="M3" s="417"/>
      <c r="N3" s="417"/>
      <c r="O3" s="417"/>
    </row>
    <row r="4" spans="1:15" s="185" customFormat="1" ht="15" customHeight="1" thickBot="1">
      <c r="A4" s="189"/>
      <c r="B4" s="190"/>
      <c r="C4" s="190"/>
      <c r="D4" s="190"/>
      <c r="E4" s="423" t="s">
        <v>322</v>
      </c>
      <c r="F4" s="423"/>
      <c r="G4" s="423"/>
      <c r="H4" s="423"/>
      <c r="I4" s="190"/>
      <c r="J4" s="190"/>
      <c r="K4" s="190"/>
      <c r="L4" s="190"/>
      <c r="M4" s="190"/>
      <c r="N4" s="190"/>
      <c r="O4" s="191" t="s">
        <v>82</v>
      </c>
    </row>
    <row r="5" spans="1:15" s="185" customFormat="1" ht="18" customHeight="1">
      <c r="A5" s="192"/>
      <c r="B5" s="193"/>
      <c r="C5" s="194"/>
      <c r="D5" s="194" t="s">
        <v>323</v>
      </c>
      <c r="E5" s="194"/>
      <c r="F5" s="194" t="s">
        <v>324</v>
      </c>
      <c r="G5" s="194"/>
      <c r="H5" s="194"/>
      <c r="I5" s="195"/>
      <c r="J5" s="195"/>
      <c r="K5" s="195"/>
      <c r="L5" s="194" t="s">
        <v>78</v>
      </c>
      <c r="M5" s="195"/>
      <c r="N5" s="195"/>
      <c r="O5" s="196"/>
    </row>
    <row r="6" spans="1:15" s="185" customFormat="1" ht="21.75" customHeight="1">
      <c r="A6" s="197" t="s">
        <v>325</v>
      </c>
      <c r="B6" s="421" t="s">
        <v>326</v>
      </c>
      <c r="C6" s="413" t="s">
        <v>327</v>
      </c>
      <c r="D6" s="414"/>
      <c r="E6" s="414"/>
      <c r="F6" s="414"/>
      <c r="G6" s="414"/>
      <c r="H6" s="414"/>
      <c r="I6" s="199"/>
      <c r="J6" s="200"/>
      <c r="K6" s="198" t="s">
        <v>77</v>
      </c>
      <c r="L6" s="200"/>
      <c r="M6" s="201"/>
      <c r="N6" s="418" t="s">
        <v>328</v>
      </c>
      <c r="O6" s="418" t="s">
        <v>373</v>
      </c>
    </row>
    <row r="7" spans="1:15" s="185" customFormat="1" ht="33.75" customHeight="1">
      <c r="A7" s="415" t="s">
        <v>63</v>
      </c>
      <c r="B7" s="422"/>
      <c r="C7" s="202" t="s">
        <v>329</v>
      </c>
      <c r="D7" s="203" t="s">
        <v>330</v>
      </c>
      <c r="E7" s="203" t="s">
        <v>331</v>
      </c>
      <c r="F7" s="203" t="s">
        <v>332</v>
      </c>
      <c r="G7" s="204" t="s">
        <v>333</v>
      </c>
      <c r="H7" s="205" t="s">
        <v>334</v>
      </c>
      <c r="I7" s="206" t="s">
        <v>335</v>
      </c>
      <c r="J7" s="207" t="s">
        <v>336</v>
      </c>
      <c r="K7" s="204" t="s">
        <v>337</v>
      </c>
      <c r="L7" s="204" t="s">
        <v>338</v>
      </c>
      <c r="M7" s="204" t="s">
        <v>339</v>
      </c>
      <c r="N7" s="419"/>
      <c r="O7" s="419"/>
    </row>
    <row r="8" spans="1:15" s="185" customFormat="1" ht="52.5" customHeight="1" thickBot="1">
      <c r="A8" s="416"/>
      <c r="B8" s="208" t="s">
        <v>92</v>
      </c>
      <c r="C8" s="209" t="s">
        <v>93</v>
      </c>
      <c r="D8" s="209" t="s">
        <v>94</v>
      </c>
      <c r="E8" s="209" t="s">
        <v>95</v>
      </c>
      <c r="F8" s="209" t="s">
        <v>96</v>
      </c>
      <c r="G8" s="209" t="s">
        <v>97</v>
      </c>
      <c r="H8" s="210" t="s">
        <v>98</v>
      </c>
      <c r="I8" s="209" t="s">
        <v>99</v>
      </c>
      <c r="J8" s="211" t="s">
        <v>100</v>
      </c>
      <c r="K8" s="211" t="s">
        <v>101</v>
      </c>
      <c r="L8" s="211" t="s">
        <v>102</v>
      </c>
      <c r="M8" s="211" t="s">
        <v>103</v>
      </c>
      <c r="N8" s="211" t="s">
        <v>90</v>
      </c>
      <c r="O8" s="211" t="s">
        <v>91</v>
      </c>
    </row>
    <row r="9" spans="1:15" s="215" customFormat="1" ht="21.75" customHeight="1">
      <c r="A9" s="212" t="s">
        <v>104</v>
      </c>
      <c r="B9" s="213">
        <v>1327839</v>
      </c>
      <c r="C9" s="214">
        <v>1094454</v>
      </c>
      <c r="D9" s="214">
        <v>233135</v>
      </c>
      <c r="E9" s="214">
        <v>40791</v>
      </c>
      <c r="F9" s="214">
        <v>356117</v>
      </c>
      <c r="G9" s="214">
        <v>198067</v>
      </c>
      <c r="H9" s="214">
        <v>221463</v>
      </c>
      <c r="I9" s="214">
        <v>26652</v>
      </c>
      <c r="J9" s="214">
        <v>3648</v>
      </c>
      <c r="K9" s="184">
        <v>0</v>
      </c>
      <c r="L9" s="184">
        <v>0</v>
      </c>
      <c r="M9" s="214">
        <v>14581</v>
      </c>
      <c r="N9" s="214">
        <v>167415</v>
      </c>
      <c r="O9" s="214">
        <v>65971</v>
      </c>
    </row>
    <row r="10" spans="1:15" s="215" customFormat="1" ht="21.75" customHeight="1">
      <c r="A10" s="212" t="s">
        <v>105</v>
      </c>
      <c r="B10" s="213">
        <v>1282762.223</v>
      </c>
      <c r="C10" s="214">
        <v>861642.8279999999</v>
      </c>
      <c r="D10" s="214">
        <v>246923.56200000003</v>
      </c>
      <c r="E10" s="214">
        <v>51134.045</v>
      </c>
      <c r="F10" s="214">
        <v>98746.94</v>
      </c>
      <c r="G10" s="214">
        <v>206121.66</v>
      </c>
      <c r="H10" s="214">
        <v>215071.108</v>
      </c>
      <c r="I10" s="214">
        <v>30298.96</v>
      </c>
      <c r="J10" s="214">
        <v>3891.688</v>
      </c>
      <c r="K10" s="184">
        <v>0</v>
      </c>
      <c r="L10" s="184">
        <v>0</v>
      </c>
      <c r="M10" s="214">
        <v>9454.864999999998</v>
      </c>
      <c r="N10" s="214">
        <v>116318.943</v>
      </c>
      <c r="O10" s="214">
        <v>304800.452</v>
      </c>
    </row>
    <row r="11" spans="1:15" s="215" customFormat="1" ht="21.75" customHeight="1">
      <c r="A11" s="212" t="s">
        <v>106</v>
      </c>
      <c r="B11" s="213">
        <v>1032766.5939999999</v>
      </c>
      <c r="C11" s="214">
        <v>1188268.1859999998</v>
      </c>
      <c r="D11" s="214">
        <v>239173.604</v>
      </c>
      <c r="E11" s="214">
        <v>58649.467</v>
      </c>
      <c r="F11" s="214">
        <v>411649.8889999999</v>
      </c>
      <c r="G11" s="214">
        <v>225891.93300000002</v>
      </c>
      <c r="H11" s="214">
        <v>208054.672</v>
      </c>
      <c r="I11" s="214">
        <v>30685.078999999998</v>
      </c>
      <c r="J11" s="214">
        <v>4484.116</v>
      </c>
      <c r="K11" s="184">
        <v>0</v>
      </c>
      <c r="L11" s="184">
        <v>0</v>
      </c>
      <c r="M11" s="214">
        <v>9679.426</v>
      </c>
      <c r="N11" s="214">
        <v>81322.769</v>
      </c>
      <c r="O11" s="214">
        <v>-236824.36099999998</v>
      </c>
    </row>
    <row r="12" spans="1:15" s="215" customFormat="1" ht="21.75" customHeight="1">
      <c r="A12" s="212" t="s">
        <v>107</v>
      </c>
      <c r="B12" s="213">
        <v>1155059.623</v>
      </c>
      <c r="C12" s="214">
        <v>866291.698</v>
      </c>
      <c r="D12" s="214">
        <v>262935</v>
      </c>
      <c r="E12" s="214">
        <v>28254</v>
      </c>
      <c r="F12" s="214">
        <v>85969</v>
      </c>
      <c r="G12" s="214">
        <v>217389</v>
      </c>
      <c r="H12" s="214">
        <v>227842</v>
      </c>
      <c r="I12" s="214">
        <v>30755</v>
      </c>
      <c r="J12" s="214">
        <v>2813</v>
      </c>
      <c r="K12" s="184">
        <v>0</v>
      </c>
      <c r="L12" s="184">
        <v>0</v>
      </c>
      <c r="M12" s="214">
        <v>10332</v>
      </c>
      <c r="N12" s="214">
        <v>124767</v>
      </c>
      <c r="O12" s="214">
        <v>164001</v>
      </c>
    </row>
    <row r="13" spans="1:15" s="215" customFormat="1" ht="21.75" customHeight="1">
      <c r="A13" s="212" t="s">
        <v>108</v>
      </c>
      <c r="B13" s="213">
        <v>1295866</v>
      </c>
      <c r="C13" s="214">
        <v>1227812</v>
      </c>
      <c r="D13" s="214">
        <v>268441</v>
      </c>
      <c r="E13" s="214">
        <v>52560</v>
      </c>
      <c r="F13" s="214">
        <v>357022</v>
      </c>
      <c r="G13" s="214">
        <v>241830</v>
      </c>
      <c r="H13" s="214">
        <v>265952</v>
      </c>
      <c r="I13" s="214">
        <v>30496</v>
      </c>
      <c r="J13" s="214">
        <v>1448</v>
      </c>
      <c r="K13" s="184">
        <v>0</v>
      </c>
      <c r="L13" s="184">
        <v>0</v>
      </c>
      <c r="M13" s="214">
        <v>10062</v>
      </c>
      <c r="N13" s="214">
        <v>45921</v>
      </c>
      <c r="O13" s="214">
        <v>22133</v>
      </c>
    </row>
    <row r="14" spans="1:15" s="215" customFormat="1" ht="21.75" customHeight="1">
      <c r="A14" s="212" t="s">
        <v>109</v>
      </c>
      <c r="B14" s="213">
        <v>1244824</v>
      </c>
      <c r="C14" s="214">
        <v>1148646</v>
      </c>
      <c r="D14" s="214">
        <v>290044</v>
      </c>
      <c r="E14" s="214">
        <v>45905</v>
      </c>
      <c r="F14" s="214">
        <v>273882</v>
      </c>
      <c r="G14" s="214">
        <v>236819</v>
      </c>
      <c r="H14" s="214">
        <v>256324</v>
      </c>
      <c r="I14" s="214">
        <v>34009</v>
      </c>
      <c r="J14" s="214">
        <v>1328</v>
      </c>
      <c r="K14" s="184">
        <v>0</v>
      </c>
      <c r="L14" s="184">
        <v>0</v>
      </c>
      <c r="M14" s="214">
        <v>10336</v>
      </c>
      <c r="N14" s="214">
        <v>105509</v>
      </c>
      <c r="O14" s="214">
        <v>-9331</v>
      </c>
    </row>
    <row r="15" spans="1:15" s="215" customFormat="1" ht="21.75" customHeight="1">
      <c r="A15" s="212" t="s">
        <v>110</v>
      </c>
      <c r="B15" s="216">
        <v>1309442</v>
      </c>
      <c r="C15" s="217">
        <v>1013789.901</v>
      </c>
      <c r="D15" s="217">
        <v>270222.291</v>
      </c>
      <c r="E15" s="217">
        <v>50530.376</v>
      </c>
      <c r="F15" s="217">
        <v>119378.953</v>
      </c>
      <c r="G15" s="217">
        <v>263658.047</v>
      </c>
      <c r="H15" s="217">
        <v>264079.614</v>
      </c>
      <c r="I15" s="217">
        <v>34192.968</v>
      </c>
      <c r="J15" s="214">
        <v>1305</v>
      </c>
      <c r="K15" s="184">
        <v>0</v>
      </c>
      <c r="L15" s="184">
        <v>0</v>
      </c>
      <c r="M15" s="217">
        <v>10422.363</v>
      </c>
      <c r="N15" s="217">
        <v>0</v>
      </c>
      <c r="O15" s="217">
        <v>236963.652</v>
      </c>
    </row>
    <row r="16" spans="1:15" s="215" customFormat="1" ht="21.75" customHeight="1">
      <c r="A16" s="212" t="s">
        <v>180</v>
      </c>
      <c r="B16" s="218">
        <v>1313136.622</v>
      </c>
      <c r="C16" s="184">
        <v>1072043.006</v>
      </c>
      <c r="D16" s="184">
        <v>282473.967</v>
      </c>
      <c r="E16" s="184">
        <v>38488.748</v>
      </c>
      <c r="F16" s="184">
        <v>133573.079</v>
      </c>
      <c r="G16" s="184">
        <v>302722.533</v>
      </c>
      <c r="H16" s="184">
        <v>262534.016</v>
      </c>
      <c r="I16" s="184">
        <v>37550.149</v>
      </c>
      <c r="J16" s="184">
        <v>554.873</v>
      </c>
      <c r="K16" s="184">
        <v>0</v>
      </c>
      <c r="L16" s="184">
        <v>0</v>
      </c>
      <c r="M16" s="184">
        <v>14145.641</v>
      </c>
      <c r="N16" s="184">
        <v>359607.408</v>
      </c>
      <c r="O16" s="184">
        <v>-118513.792</v>
      </c>
    </row>
    <row r="17" spans="1:15" s="219" customFormat="1" ht="21.75" customHeight="1">
      <c r="A17" s="212" t="s">
        <v>185</v>
      </c>
      <c r="B17" s="265">
        <v>1034335</v>
      </c>
      <c r="C17" s="266">
        <v>918455</v>
      </c>
      <c r="D17" s="266">
        <v>309288</v>
      </c>
      <c r="E17" s="266">
        <v>43571</v>
      </c>
      <c r="F17" s="266">
        <v>152451</v>
      </c>
      <c r="G17" s="266">
        <v>91907</v>
      </c>
      <c r="H17" s="266">
        <v>274740</v>
      </c>
      <c r="I17" s="266">
        <v>34736</v>
      </c>
      <c r="J17" s="266">
        <v>0</v>
      </c>
      <c r="K17" s="266">
        <v>0</v>
      </c>
      <c r="L17" s="266"/>
      <c r="M17" s="266">
        <v>11759</v>
      </c>
      <c r="N17" s="266">
        <v>110913</v>
      </c>
      <c r="O17" s="266">
        <v>4966</v>
      </c>
    </row>
    <row r="18" spans="1:15" s="219" customFormat="1" ht="21.75" customHeight="1">
      <c r="A18" s="212" t="s">
        <v>370</v>
      </c>
      <c r="B18" s="265">
        <f>SUM(B19:B30)</f>
        <v>1139114</v>
      </c>
      <c r="C18" s="266">
        <f aca="true" t="shared" si="0" ref="C18:N18">SUM(C19:C30)</f>
        <v>1020752</v>
      </c>
      <c r="D18" s="266">
        <f t="shared" si="0"/>
        <v>331702</v>
      </c>
      <c r="E18" s="266">
        <f t="shared" si="0"/>
        <v>84140</v>
      </c>
      <c r="F18" s="266">
        <f t="shared" si="0"/>
        <v>230312</v>
      </c>
      <c r="G18" s="266">
        <f t="shared" si="0"/>
        <v>46544</v>
      </c>
      <c r="H18" s="266">
        <f t="shared" si="0"/>
        <v>282353</v>
      </c>
      <c r="I18" s="266">
        <f t="shared" si="0"/>
        <v>42578</v>
      </c>
      <c r="J18" s="266">
        <f t="shared" si="0"/>
        <v>0</v>
      </c>
      <c r="K18" s="266">
        <f t="shared" si="0"/>
        <v>0</v>
      </c>
      <c r="L18" s="266">
        <f t="shared" si="0"/>
        <v>0</v>
      </c>
      <c r="M18" s="266">
        <f t="shared" si="0"/>
        <v>7749</v>
      </c>
      <c r="N18" s="266">
        <f t="shared" si="0"/>
        <v>85217</v>
      </c>
      <c r="O18" s="266">
        <f>SUM(O19:O30)</f>
        <v>1563</v>
      </c>
    </row>
    <row r="19" spans="1:15" s="219" customFormat="1" ht="21.75" customHeight="1">
      <c r="A19" s="212" t="s">
        <v>121</v>
      </c>
      <c r="B19" s="218">
        <v>86161</v>
      </c>
      <c r="C19" s="184">
        <v>86386</v>
      </c>
      <c r="D19" s="184">
        <v>26133</v>
      </c>
      <c r="E19" s="184">
        <v>4327</v>
      </c>
      <c r="F19" s="184">
        <v>894</v>
      </c>
      <c r="G19" s="184">
        <v>2322</v>
      </c>
      <c r="H19" s="184">
        <v>39982</v>
      </c>
      <c r="I19" s="184">
        <v>12725</v>
      </c>
      <c r="J19" s="184">
        <v>0</v>
      </c>
      <c r="K19" s="184">
        <v>0</v>
      </c>
      <c r="L19" s="184">
        <v>0</v>
      </c>
      <c r="M19" s="184">
        <v>0</v>
      </c>
      <c r="N19" s="184">
        <v>257</v>
      </c>
      <c r="O19" s="184">
        <v>447</v>
      </c>
    </row>
    <row r="20" spans="1:15" s="219" customFormat="1" ht="21.75" customHeight="1">
      <c r="A20" s="212" t="s">
        <v>374</v>
      </c>
      <c r="B20" s="218">
        <v>77768</v>
      </c>
      <c r="C20" s="184">
        <v>61191</v>
      </c>
      <c r="D20" s="184">
        <v>29982</v>
      </c>
      <c r="E20" s="184">
        <v>5203</v>
      </c>
      <c r="F20" s="184">
        <v>4203</v>
      </c>
      <c r="G20" s="184">
        <v>267</v>
      </c>
      <c r="H20" s="184">
        <v>16032</v>
      </c>
      <c r="I20" s="184">
        <v>10205</v>
      </c>
      <c r="J20" s="184">
        <v>0</v>
      </c>
      <c r="K20" s="184">
        <v>0</v>
      </c>
      <c r="L20" s="184">
        <v>0</v>
      </c>
      <c r="M20" s="184">
        <v>114</v>
      </c>
      <c r="N20" s="184">
        <v>22242</v>
      </c>
      <c r="O20" s="184">
        <v>-68</v>
      </c>
    </row>
    <row r="21" spans="1:15" s="215" customFormat="1" ht="21.75" customHeight="1">
      <c r="A21" s="220" t="s">
        <v>120</v>
      </c>
      <c r="B21" s="218">
        <v>77530</v>
      </c>
      <c r="C21" s="184">
        <v>51748</v>
      </c>
      <c r="D21" s="184">
        <v>21967</v>
      </c>
      <c r="E21" s="184">
        <v>4787</v>
      </c>
      <c r="F21" s="184">
        <v>1564</v>
      </c>
      <c r="G21" s="184">
        <v>347</v>
      </c>
      <c r="H21" s="184">
        <v>19138</v>
      </c>
      <c r="I21" s="184">
        <v>99</v>
      </c>
      <c r="J21" s="184">
        <v>0</v>
      </c>
      <c r="K21" s="184">
        <v>0</v>
      </c>
      <c r="L21" s="184">
        <v>0</v>
      </c>
      <c r="M21" s="184">
        <v>3718</v>
      </c>
      <c r="N21" s="184">
        <v>25219</v>
      </c>
      <c r="O21" s="184">
        <v>414</v>
      </c>
    </row>
    <row r="22" spans="1:15" s="215" customFormat="1" ht="21.75" customHeight="1">
      <c r="A22" s="220" t="s">
        <v>119</v>
      </c>
      <c r="B22" s="218">
        <v>71298</v>
      </c>
      <c r="C22" s="184">
        <v>54864</v>
      </c>
      <c r="D22" s="184">
        <v>19913</v>
      </c>
      <c r="E22" s="184">
        <v>7887</v>
      </c>
      <c r="F22" s="184">
        <v>8757</v>
      </c>
      <c r="G22" s="184">
        <v>2735</v>
      </c>
      <c r="H22" s="184">
        <v>15319</v>
      </c>
      <c r="I22" s="184">
        <v>0</v>
      </c>
      <c r="J22" s="184">
        <v>0</v>
      </c>
      <c r="K22" s="184">
        <v>0</v>
      </c>
      <c r="L22" s="184">
        <v>0</v>
      </c>
      <c r="M22" s="184">
        <v>250</v>
      </c>
      <c r="N22" s="184">
        <v>15894</v>
      </c>
      <c r="O22" s="184">
        <v>191</v>
      </c>
    </row>
    <row r="23" spans="1:15" s="215" customFormat="1" ht="21.75" customHeight="1">
      <c r="A23" s="220" t="s">
        <v>111</v>
      </c>
      <c r="B23" s="218">
        <v>71367</v>
      </c>
      <c r="C23" s="184">
        <v>58899</v>
      </c>
      <c r="D23" s="184">
        <v>23558</v>
      </c>
      <c r="E23" s="184">
        <v>5084</v>
      </c>
      <c r="F23" s="184">
        <v>9198</v>
      </c>
      <c r="G23" s="184">
        <v>4211</v>
      </c>
      <c r="H23" s="184">
        <v>16399</v>
      </c>
      <c r="I23" s="184">
        <v>320</v>
      </c>
      <c r="J23" s="184">
        <v>0</v>
      </c>
      <c r="K23" s="184">
        <v>0</v>
      </c>
      <c r="L23" s="184">
        <v>0</v>
      </c>
      <c r="M23" s="184">
        <v>126</v>
      </c>
      <c r="N23" s="184">
        <v>8819</v>
      </c>
      <c r="O23" s="184">
        <v>271</v>
      </c>
    </row>
    <row r="24" spans="1:15" s="215" customFormat="1" ht="21.75" customHeight="1">
      <c r="A24" s="220" t="s">
        <v>118</v>
      </c>
      <c r="B24" s="218">
        <v>63676</v>
      </c>
      <c r="C24" s="184">
        <v>62708</v>
      </c>
      <c r="D24" s="184">
        <v>20716</v>
      </c>
      <c r="E24" s="184">
        <v>4166</v>
      </c>
      <c r="F24" s="184">
        <v>14554</v>
      </c>
      <c r="G24" s="184">
        <v>3205</v>
      </c>
      <c r="H24" s="184">
        <v>19764</v>
      </c>
      <c r="I24" s="184">
        <v>302</v>
      </c>
      <c r="J24" s="184">
        <v>0</v>
      </c>
      <c r="K24" s="184">
        <v>0</v>
      </c>
      <c r="L24" s="184">
        <v>0</v>
      </c>
      <c r="M24" s="184">
        <v>0</v>
      </c>
      <c r="N24" s="184">
        <v>133</v>
      </c>
      <c r="O24" s="184">
        <v>788</v>
      </c>
    </row>
    <row r="25" spans="1:15" s="215" customFormat="1" ht="21.75" customHeight="1">
      <c r="A25" s="220" t="s">
        <v>117</v>
      </c>
      <c r="B25" s="218">
        <v>100985</v>
      </c>
      <c r="C25" s="184">
        <v>99439</v>
      </c>
      <c r="D25" s="184">
        <v>41305</v>
      </c>
      <c r="E25" s="184">
        <v>7140</v>
      </c>
      <c r="F25" s="184">
        <v>7246</v>
      </c>
      <c r="G25" s="184">
        <v>4203</v>
      </c>
      <c r="H25" s="184">
        <v>23913</v>
      </c>
      <c r="I25" s="184">
        <v>15501</v>
      </c>
      <c r="J25" s="184">
        <v>0</v>
      </c>
      <c r="K25" s="184">
        <v>0</v>
      </c>
      <c r="L25" s="184">
        <v>0</v>
      </c>
      <c r="M25" s="184">
        <v>128</v>
      </c>
      <c r="N25" s="184">
        <v>818</v>
      </c>
      <c r="O25" s="184">
        <v>-490</v>
      </c>
    </row>
    <row r="26" spans="1:15" s="215" customFormat="1" ht="21.75" customHeight="1">
      <c r="A26" s="220" t="s">
        <v>116</v>
      </c>
      <c r="B26" s="218">
        <v>73204</v>
      </c>
      <c r="C26" s="184">
        <v>67650</v>
      </c>
      <c r="D26" s="184">
        <v>22273</v>
      </c>
      <c r="E26" s="184">
        <v>4546</v>
      </c>
      <c r="F26" s="184">
        <v>18442</v>
      </c>
      <c r="G26" s="184">
        <v>3837</v>
      </c>
      <c r="H26" s="184">
        <v>18220</v>
      </c>
      <c r="I26" s="184">
        <v>261</v>
      </c>
      <c r="J26" s="184">
        <v>0</v>
      </c>
      <c r="K26" s="184">
        <v>0</v>
      </c>
      <c r="L26" s="184">
        <v>0</v>
      </c>
      <c r="M26" s="184">
        <v>35</v>
      </c>
      <c r="N26" s="184">
        <v>3704</v>
      </c>
      <c r="O26" s="184">
        <v>965</v>
      </c>
    </row>
    <row r="27" spans="1:15" s="215" customFormat="1" ht="21.75" customHeight="1">
      <c r="A27" s="220" t="s">
        <v>115</v>
      </c>
      <c r="B27" s="218">
        <v>73204</v>
      </c>
      <c r="C27" s="184">
        <v>67650</v>
      </c>
      <c r="D27" s="184">
        <v>22273</v>
      </c>
      <c r="E27" s="184">
        <v>4546</v>
      </c>
      <c r="F27" s="184">
        <v>18475</v>
      </c>
      <c r="G27" s="184">
        <v>3837</v>
      </c>
      <c r="H27" s="184">
        <v>18220</v>
      </c>
      <c r="I27" s="184">
        <v>261</v>
      </c>
      <c r="J27" s="184">
        <v>0</v>
      </c>
      <c r="K27" s="184">
        <v>0</v>
      </c>
      <c r="L27" s="184">
        <v>0</v>
      </c>
      <c r="M27" s="184">
        <v>35</v>
      </c>
      <c r="N27" s="184">
        <v>3704</v>
      </c>
      <c r="O27" s="184">
        <v>965</v>
      </c>
    </row>
    <row r="28" spans="1:15" s="215" customFormat="1" ht="21.75" customHeight="1">
      <c r="A28" s="220" t="s">
        <v>114</v>
      </c>
      <c r="B28" s="218">
        <v>110788</v>
      </c>
      <c r="C28" s="184">
        <v>107583</v>
      </c>
      <c r="D28" s="184">
        <v>20373</v>
      </c>
      <c r="E28" s="184">
        <v>6942</v>
      </c>
      <c r="F28" s="184">
        <v>44332</v>
      </c>
      <c r="G28" s="184">
        <v>4654</v>
      </c>
      <c r="H28" s="184">
        <v>27818</v>
      </c>
      <c r="I28" s="184">
        <v>499</v>
      </c>
      <c r="J28" s="184">
        <v>0</v>
      </c>
      <c r="K28" s="184">
        <v>0</v>
      </c>
      <c r="L28" s="184">
        <v>0</v>
      </c>
      <c r="M28" s="184">
        <v>2962</v>
      </c>
      <c r="N28" s="184">
        <v>-1454</v>
      </c>
      <c r="O28" s="184">
        <v>1526</v>
      </c>
    </row>
    <row r="29" spans="1:15" s="215" customFormat="1" ht="21.75" customHeight="1">
      <c r="A29" s="220" t="s">
        <v>112</v>
      </c>
      <c r="B29" s="218">
        <v>98453</v>
      </c>
      <c r="C29" s="184">
        <v>67764</v>
      </c>
      <c r="D29" s="184">
        <v>25261</v>
      </c>
      <c r="E29" s="184">
        <v>7948</v>
      </c>
      <c r="F29" s="184">
        <v>9702</v>
      </c>
      <c r="G29" s="184">
        <v>3305</v>
      </c>
      <c r="H29" s="184">
        <v>21176</v>
      </c>
      <c r="I29" s="184">
        <v>375</v>
      </c>
      <c r="J29" s="184">
        <v>0</v>
      </c>
      <c r="K29" s="184">
        <v>0</v>
      </c>
      <c r="L29" s="184">
        <v>0</v>
      </c>
      <c r="M29" s="184">
        <v>-5</v>
      </c>
      <c r="N29" s="184">
        <v>1</v>
      </c>
      <c r="O29" s="184">
        <v>2751</v>
      </c>
    </row>
    <row r="30" spans="1:15" s="219" customFormat="1" ht="21.75" customHeight="1">
      <c r="A30" s="212" t="s">
        <v>113</v>
      </c>
      <c r="B30" s="218">
        <v>234680</v>
      </c>
      <c r="C30" s="184">
        <v>234870</v>
      </c>
      <c r="D30" s="184">
        <v>57948</v>
      </c>
      <c r="E30" s="184">
        <v>21564</v>
      </c>
      <c r="F30" s="184">
        <v>92945</v>
      </c>
      <c r="G30" s="184">
        <v>13621</v>
      </c>
      <c r="H30" s="184">
        <v>46372</v>
      </c>
      <c r="I30" s="184">
        <v>2030</v>
      </c>
      <c r="J30" s="184">
        <v>0</v>
      </c>
      <c r="K30" s="184">
        <v>0</v>
      </c>
      <c r="L30" s="184">
        <v>0</v>
      </c>
      <c r="M30" s="184">
        <v>386</v>
      </c>
      <c r="N30" s="184">
        <v>5880</v>
      </c>
      <c r="O30" s="184">
        <v>-6197</v>
      </c>
    </row>
    <row r="31" spans="1:15" s="185" customFormat="1" ht="3.75" customHeight="1" thickBot="1">
      <c r="A31" s="221"/>
      <c r="B31" s="222"/>
      <c r="C31" s="223"/>
      <c r="D31" s="224"/>
      <c r="E31" s="224"/>
      <c r="F31" s="224"/>
      <c r="G31" s="224"/>
      <c r="H31" s="224"/>
      <c r="I31" s="224"/>
      <c r="J31" s="224"/>
      <c r="K31" s="224"/>
      <c r="L31" s="224"/>
      <c r="M31" s="224"/>
      <c r="N31" s="224"/>
      <c r="O31" s="224"/>
    </row>
    <row r="32" spans="1:21" s="228" customFormat="1" ht="15.75" customHeight="1">
      <c r="A32" s="225" t="s">
        <v>260</v>
      </c>
      <c r="B32" s="225"/>
      <c r="C32" s="225"/>
      <c r="D32" s="225"/>
      <c r="E32" s="225"/>
      <c r="F32" s="225"/>
      <c r="G32" s="225"/>
      <c r="H32" s="226" t="s">
        <v>88</v>
      </c>
      <c r="J32" s="225"/>
      <c r="K32" s="227"/>
      <c r="L32" s="227"/>
      <c r="M32" s="227"/>
      <c r="N32" s="227"/>
      <c r="O32" s="227"/>
      <c r="P32" s="227"/>
      <c r="Q32" s="227"/>
      <c r="R32" s="227"/>
      <c r="S32" s="227"/>
      <c r="T32" s="227"/>
      <c r="U32" s="227"/>
    </row>
    <row r="33" spans="1:16" s="230" customFormat="1" ht="13.5">
      <c r="A33" s="229" t="s">
        <v>262</v>
      </c>
      <c r="C33" s="231"/>
      <c r="H33" s="232" t="s">
        <v>28</v>
      </c>
      <c r="J33" s="233"/>
      <c r="K33" s="233"/>
      <c r="L33" s="233"/>
      <c r="M33" s="233"/>
      <c r="N33" s="233"/>
      <c r="O33" s="233"/>
      <c r="P33" s="233"/>
    </row>
    <row r="34" spans="1:4" ht="14.25">
      <c r="A34" s="318" t="s">
        <v>395</v>
      </c>
      <c r="B34" s="318"/>
      <c r="C34" s="318"/>
      <c r="D34" s="318"/>
    </row>
  </sheetData>
  <sheetProtection/>
  <mergeCells count="11">
    <mergeCell ref="E4:H4"/>
    <mergeCell ref="N1:O1"/>
    <mergeCell ref="C6:H6"/>
    <mergeCell ref="A7:A8"/>
    <mergeCell ref="A2:H2"/>
    <mergeCell ref="N6:N7"/>
    <mergeCell ref="O6:O7"/>
    <mergeCell ref="A3:H3"/>
    <mergeCell ref="I2:O2"/>
    <mergeCell ref="I3:O3"/>
    <mergeCell ref="B6:B7"/>
  </mergeCells>
  <printOptions/>
  <pageMargins left="0.7086614173228347" right="0.7086614173228347" top="0.7480314960629921" bottom="0.7480314960629921" header="0.5118110236220472" footer="0.9055118110236221"/>
  <pageSetup firstPageNumber="117" useFirstPageNumber="1" horizontalDpi="600" verticalDpi="600" orientation="portrait" paperSize="9" r:id="rId1"/>
  <headerFooter alignWithMargins="0">
    <oddFooter>&amp;C&amp;"Arial,粗體"- &amp;P+1 -</oddFooter>
  </headerFooter>
</worksheet>
</file>

<file path=xl/worksheets/sheet12.xml><?xml version="1.0" encoding="utf-8"?>
<worksheet xmlns="http://schemas.openxmlformats.org/spreadsheetml/2006/main" xmlns:r="http://schemas.openxmlformats.org/officeDocument/2006/relationships">
  <dimension ref="A1:I26"/>
  <sheetViews>
    <sheetView tabSelected="1" view="pageBreakPreview" zoomScale="85" zoomScaleSheetLayoutView="85" zoomScalePageLayoutView="0" workbookViewId="0" topLeftCell="A1">
      <selection activeCell="K13" sqref="K13"/>
    </sheetView>
  </sheetViews>
  <sheetFormatPr defaultColWidth="9.00390625" defaultRowHeight="16.5"/>
  <cols>
    <col min="1" max="1" width="16.00390625" style="66" customWidth="1"/>
    <col min="2" max="3" width="11.625" style="66" customWidth="1"/>
    <col min="4" max="4" width="12.125" style="66" customWidth="1"/>
    <col min="5" max="6" width="11.625" style="66" customWidth="1"/>
    <col min="7" max="16384" width="9.00390625" style="66" customWidth="1"/>
  </cols>
  <sheetData>
    <row r="1" spans="1:6" s="6" customFormat="1" ht="21" customHeight="1">
      <c r="A1" s="18" t="s">
        <v>274</v>
      </c>
      <c r="B1" s="18"/>
      <c r="F1" s="7" t="s">
        <v>59</v>
      </c>
    </row>
    <row r="2" spans="1:6" ht="32.25" customHeight="1">
      <c r="A2" s="361" t="s">
        <v>469</v>
      </c>
      <c r="B2" s="334"/>
      <c r="C2" s="334"/>
      <c r="D2" s="334"/>
      <c r="E2" s="334"/>
      <c r="F2" s="334"/>
    </row>
    <row r="3" spans="1:6" ht="14.25" customHeight="1">
      <c r="A3" s="47"/>
      <c r="B3" s="6"/>
      <c r="C3" s="6"/>
      <c r="D3" s="6"/>
      <c r="E3" s="6"/>
      <c r="F3" s="28" t="s">
        <v>275</v>
      </c>
    </row>
    <row r="4" spans="1:8" s="6" customFormat="1" ht="14.25" customHeight="1" thickBot="1">
      <c r="A4" s="30"/>
      <c r="B4" s="48"/>
      <c r="C4" s="48"/>
      <c r="D4" s="48"/>
      <c r="E4" s="342" t="s">
        <v>82</v>
      </c>
      <c r="F4" s="342"/>
      <c r="G4" s="333"/>
      <c r="H4" s="333"/>
    </row>
    <row r="5" spans="1:6" s="6" customFormat="1" ht="37.5" customHeight="1">
      <c r="A5" s="338" t="s">
        <v>279</v>
      </c>
      <c r="B5" s="426" t="s">
        <v>280</v>
      </c>
      <c r="C5" s="428" t="s">
        <v>276</v>
      </c>
      <c r="D5" s="428" t="s">
        <v>277</v>
      </c>
      <c r="E5" s="424" t="s">
        <v>281</v>
      </c>
      <c r="F5" s="425"/>
    </row>
    <row r="6" spans="1:6" s="6" customFormat="1" ht="27" customHeight="1">
      <c r="A6" s="430"/>
      <c r="B6" s="427"/>
      <c r="C6" s="429"/>
      <c r="D6" s="429"/>
      <c r="E6" s="156" t="s">
        <v>282</v>
      </c>
      <c r="F6" s="157" t="s">
        <v>278</v>
      </c>
    </row>
    <row r="7" spans="1:6" s="6" customFormat="1" ht="33" customHeight="1" thickBot="1">
      <c r="A7" s="431"/>
      <c r="B7" s="49" t="s">
        <v>79</v>
      </c>
      <c r="C7" s="50" t="s">
        <v>80</v>
      </c>
      <c r="D7" s="50" t="s">
        <v>81</v>
      </c>
      <c r="E7" s="51" t="s">
        <v>317</v>
      </c>
      <c r="F7" s="52" t="s">
        <v>318</v>
      </c>
    </row>
    <row r="8" spans="1:6" s="6" customFormat="1" ht="33" customHeight="1">
      <c r="A8" s="158" t="s">
        <v>283</v>
      </c>
      <c r="B8" s="60">
        <v>1030751</v>
      </c>
      <c r="C8" s="124">
        <v>110059</v>
      </c>
      <c r="D8" s="124">
        <v>1140810</v>
      </c>
      <c r="E8" s="124">
        <v>-282658</v>
      </c>
      <c r="F8" s="125">
        <v>-19.856997136570683</v>
      </c>
    </row>
    <row r="9" spans="1:6" s="6" customFormat="1" ht="33" customHeight="1">
      <c r="A9" s="158" t="s">
        <v>284</v>
      </c>
      <c r="B9" s="60">
        <v>1451332</v>
      </c>
      <c r="C9" s="124">
        <v>65191</v>
      </c>
      <c r="D9" s="124">
        <v>1516523</v>
      </c>
      <c r="E9" s="124">
        <v>375713</v>
      </c>
      <c r="F9" s="125">
        <v>32.933880313110855</v>
      </c>
    </row>
    <row r="10" spans="1:6" s="6" customFormat="1" ht="33" customHeight="1">
      <c r="A10" s="158" t="s">
        <v>285</v>
      </c>
      <c r="B10" s="60">
        <v>1072083</v>
      </c>
      <c r="C10" s="147" t="s">
        <v>224</v>
      </c>
      <c r="D10" s="124">
        <v>1072083</v>
      </c>
      <c r="E10" s="124">
        <v>-444440</v>
      </c>
      <c r="F10" s="125">
        <v>-29.306512331168072</v>
      </c>
    </row>
    <row r="11" spans="1:6" s="29" customFormat="1" ht="33" customHeight="1">
      <c r="A11" s="79" t="s">
        <v>286</v>
      </c>
      <c r="B11" s="60">
        <v>1319414</v>
      </c>
      <c r="C11" s="124">
        <v>213291</v>
      </c>
      <c r="D11" s="124">
        <v>1532705</v>
      </c>
      <c r="E11" s="124">
        <v>460622</v>
      </c>
      <c r="F11" s="125">
        <v>42.96514355698206</v>
      </c>
    </row>
    <row r="12" spans="1:6" s="6" customFormat="1" ht="33" customHeight="1">
      <c r="A12" s="79" t="s">
        <v>287</v>
      </c>
      <c r="B12" s="60">
        <v>1314641</v>
      </c>
      <c r="C12" s="124">
        <v>86927</v>
      </c>
      <c r="D12" s="124">
        <v>1401568</v>
      </c>
      <c r="E12" s="124">
        <v>-131137</v>
      </c>
      <c r="F12" s="125">
        <v>-8.55591911033108</v>
      </c>
    </row>
    <row r="13" spans="1:6" s="6" customFormat="1" ht="33" customHeight="1">
      <c r="A13" s="79" t="s">
        <v>288</v>
      </c>
      <c r="B13" s="60">
        <v>1491643</v>
      </c>
      <c r="C13" s="124">
        <v>182221</v>
      </c>
      <c r="D13" s="124">
        <v>1673864</v>
      </c>
      <c r="E13" s="124">
        <v>272296</v>
      </c>
      <c r="F13" s="125">
        <v>19.42795497614101</v>
      </c>
    </row>
    <row r="14" spans="1:6" s="29" customFormat="1" ht="33" customHeight="1">
      <c r="A14" s="79" t="s">
        <v>289</v>
      </c>
      <c r="B14" s="60">
        <v>1336507</v>
      </c>
      <c r="C14" s="124">
        <v>39666</v>
      </c>
      <c r="D14" s="124">
        <v>1376173</v>
      </c>
      <c r="E14" s="124">
        <v>-297691</v>
      </c>
      <c r="F14" s="125">
        <v>-17.78</v>
      </c>
    </row>
    <row r="15" spans="1:6" s="6" customFormat="1" ht="33" customHeight="1">
      <c r="A15" s="79" t="s">
        <v>290</v>
      </c>
      <c r="B15" s="60">
        <v>1168696</v>
      </c>
      <c r="C15" s="124">
        <v>20677</v>
      </c>
      <c r="D15" s="124">
        <v>1189373</v>
      </c>
      <c r="E15" s="124">
        <v>-186800</v>
      </c>
      <c r="F15" s="125">
        <v>-13.573874796264715</v>
      </c>
    </row>
    <row r="16" spans="1:9" s="29" customFormat="1" ht="33" customHeight="1">
      <c r="A16" s="79" t="s">
        <v>291</v>
      </c>
      <c r="B16" s="60">
        <v>1226055</v>
      </c>
      <c r="C16" s="124">
        <v>360834</v>
      </c>
      <c r="D16" s="124">
        <v>1586889</v>
      </c>
      <c r="E16" s="124">
        <v>397516</v>
      </c>
      <c r="F16" s="125">
        <v>33.422315791597754</v>
      </c>
      <c r="H16" s="160"/>
      <c r="I16" s="161"/>
    </row>
    <row r="17" spans="1:9" s="29" customFormat="1" ht="33" customHeight="1">
      <c r="A17" s="279" t="s">
        <v>537</v>
      </c>
      <c r="B17" s="60">
        <v>543450</v>
      </c>
      <c r="C17" s="147" t="s">
        <v>224</v>
      </c>
      <c r="D17" s="147" t="s">
        <v>224</v>
      </c>
      <c r="E17" s="147" t="s">
        <v>224</v>
      </c>
      <c r="F17" s="147" t="s">
        <v>224</v>
      </c>
      <c r="H17" s="160"/>
      <c r="I17" s="161"/>
    </row>
    <row r="18" spans="1:9" s="29" customFormat="1" ht="33" customHeight="1">
      <c r="A18" s="279" t="s">
        <v>538</v>
      </c>
      <c r="B18" s="60">
        <v>671414</v>
      </c>
      <c r="C18" s="147" t="s">
        <v>224</v>
      </c>
      <c r="D18" s="147" t="s">
        <v>224</v>
      </c>
      <c r="E18" s="147" t="s">
        <v>224</v>
      </c>
      <c r="F18" s="147" t="s">
        <v>224</v>
      </c>
      <c r="H18" s="160"/>
      <c r="I18" s="161"/>
    </row>
    <row r="19" spans="1:6" s="29" customFormat="1" ht="3.75" customHeight="1" thickBot="1">
      <c r="A19" s="13"/>
      <c r="B19" s="54"/>
      <c r="C19" s="126"/>
      <c r="D19" s="126"/>
      <c r="E19" s="126"/>
      <c r="F19" s="127"/>
    </row>
    <row r="20" spans="1:6" s="6" customFormat="1" ht="15" customHeight="1">
      <c r="A20" s="183" t="s">
        <v>369</v>
      </c>
      <c r="B20" s="159"/>
      <c r="C20" s="159"/>
      <c r="D20" s="159"/>
      <c r="E20" s="159"/>
      <c r="F20" s="159"/>
    </row>
    <row r="21" spans="1:6" ht="18" customHeight="1">
      <c r="A21" s="280" t="s">
        <v>394</v>
      </c>
      <c r="B21" s="75"/>
      <c r="C21" s="75"/>
      <c r="D21" s="75"/>
      <c r="E21" s="75"/>
      <c r="F21" s="75"/>
    </row>
    <row r="26" ht="12.75">
      <c r="B26" s="53"/>
    </row>
  </sheetData>
  <sheetProtection/>
  <mergeCells count="7">
    <mergeCell ref="A2:F2"/>
    <mergeCell ref="E5:F5"/>
    <mergeCell ref="B5:B6"/>
    <mergeCell ref="C5:C6"/>
    <mergeCell ref="D5:D6"/>
    <mergeCell ref="A5:A7"/>
    <mergeCell ref="E4:F4"/>
  </mergeCells>
  <printOptions/>
  <pageMargins left="0.7086614173228347" right="0.7086614173228347" top="0.7480314960629921" bottom="0.7480314960629921" header="0.5118110236220472" footer="0.9055118110236221"/>
  <pageSetup firstPageNumber="119" useFirstPageNumber="1" horizontalDpi="600" verticalDpi="600" orientation="portrait" paperSize="9" r:id="rId2"/>
  <headerFooter alignWithMargins="0">
    <oddFooter>&amp;C&amp;"Arial,粗體"- &amp;P+1 -</oddFooter>
  </headerFooter>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R38"/>
  <sheetViews>
    <sheetView tabSelected="1" view="pageBreakPreview" zoomScale="60" zoomScalePageLayoutView="0" workbookViewId="0" topLeftCell="A4">
      <selection activeCell="K13" sqref="K13"/>
    </sheetView>
  </sheetViews>
  <sheetFormatPr defaultColWidth="9.00390625" defaultRowHeight="16.5"/>
  <cols>
    <col min="1" max="1" width="11.125" style="66" customWidth="1"/>
    <col min="2" max="2" width="13.625" style="66" customWidth="1"/>
    <col min="3" max="3" width="9.125" style="66" customWidth="1"/>
    <col min="4" max="4" width="8.875" style="66" customWidth="1"/>
    <col min="5" max="5" width="12.625" style="66" customWidth="1"/>
    <col min="6" max="6" width="9.625" style="66" customWidth="1"/>
    <col min="7" max="7" width="8.50390625" style="66" customWidth="1"/>
    <col min="8" max="8" width="11.75390625" style="66" customWidth="1"/>
    <col min="9" max="9" width="10.625" style="66" customWidth="1"/>
    <col min="10" max="10" width="13.375" style="66" customWidth="1"/>
    <col min="11" max="12" width="10.625" style="66" customWidth="1"/>
    <col min="13" max="13" width="11.75390625" style="66" customWidth="1"/>
    <col min="14" max="16384" width="9.00390625" style="66" customWidth="1"/>
  </cols>
  <sheetData>
    <row r="1" spans="1:13" s="6" customFormat="1" ht="19.5" customHeight="1">
      <c r="A1" s="18" t="s">
        <v>188</v>
      </c>
      <c r="B1" s="18"/>
      <c r="C1" s="18"/>
      <c r="M1" s="7" t="s">
        <v>24</v>
      </c>
    </row>
    <row r="2" spans="1:13" s="65" customFormat="1" ht="19.5" customHeight="1">
      <c r="A2" s="334" t="s">
        <v>376</v>
      </c>
      <c r="B2" s="334"/>
      <c r="C2" s="334"/>
      <c r="D2" s="334"/>
      <c r="E2" s="334"/>
      <c r="F2" s="334"/>
      <c r="G2" s="334"/>
      <c r="H2" s="334" t="s">
        <v>122</v>
      </c>
      <c r="I2" s="344"/>
      <c r="J2" s="344"/>
      <c r="K2" s="344"/>
      <c r="L2" s="344"/>
      <c r="M2" s="344"/>
    </row>
    <row r="3" spans="1:13" ht="15" customHeight="1">
      <c r="A3" s="345" t="s">
        <v>208</v>
      </c>
      <c r="B3" s="345"/>
      <c r="C3" s="345"/>
      <c r="D3" s="345"/>
      <c r="E3" s="345"/>
      <c r="F3" s="345"/>
      <c r="G3" s="345"/>
      <c r="H3" s="345" t="s">
        <v>25</v>
      </c>
      <c r="I3" s="346"/>
      <c r="J3" s="346"/>
      <c r="K3" s="346"/>
      <c r="L3" s="346"/>
      <c r="M3" s="346"/>
    </row>
    <row r="4" spans="1:13" s="6" customFormat="1" ht="15" customHeight="1" thickBot="1">
      <c r="A4" s="19"/>
      <c r="B4" s="19"/>
      <c r="C4" s="20"/>
      <c r="D4" s="20"/>
      <c r="E4" s="20"/>
      <c r="F4" s="349" t="s">
        <v>315</v>
      </c>
      <c r="G4" s="350"/>
      <c r="H4" s="48"/>
      <c r="I4" s="48"/>
      <c r="J4" s="48"/>
      <c r="K4" s="48"/>
      <c r="L4" s="342" t="s">
        <v>82</v>
      </c>
      <c r="M4" s="343"/>
    </row>
    <row r="5" spans="1:13" s="6" customFormat="1" ht="24.75" customHeight="1">
      <c r="A5" s="347" t="s">
        <v>209</v>
      </c>
      <c r="B5" s="348"/>
      <c r="C5" s="130" t="s">
        <v>189</v>
      </c>
      <c r="D5" s="271" t="s">
        <v>382</v>
      </c>
      <c r="E5" s="131" t="s">
        <v>190</v>
      </c>
      <c r="F5" s="131" t="s">
        <v>380</v>
      </c>
      <c r="G5" s="270" t="s">
        <v>378</v>
      </c>
      <c r="H5" s="82" t="s">
        <v>383</v>
      </c>
      <c r="I5" s="271" t="s">
        <v>379</v>
      </c>
      <c r="J5" s="131" t="s">
        <v>191</v>
      </c>
      <c r="K5" s="272" t="s">
        <v>381</v>
      </c>
      <c r="L5" s="272" t="s">
        <v>384</v>
      </c>
      <c r="M5" s="273" t="s">
        <v>385</v>
      </c>
    </row>
    <row r="6" spans="1:13" s="6" customFormat="1" ht="37.5" customHeight="1" thickBot="1">
      <c r="A6" s="340" t="s">
        <v>123</v>
      </c>
      <c r="B6" s="341"/>
      <c r="C6" s="22" t="s">
        <v>92</v>
      </c>
      <c r="D6" s="22" t="s">
        <v>124</v>
      </c>
      <c r="E6" s="22" t="s">
        <v>125</v>
      </c>
      <c r="F6" s="22" t="s">
        <v>126</v>
      </c>
      <c r="G6" s="23" t="s">
        <v>127</v>
      </c>
      <c r="H6" s="35" t="s">
        <v>23</v>
      </c>
      <c r="I6" s="22" t="s">
        <v>128</v>
      </c>
      <c r="J6" s="22" t="s">
        <v>129</v>
      </c>
      <c r="K6" s="22" t="s">
        <v>130</v>
      </c>
      <c r="L6" s="22" t="s">
        <v>131</v>
      </c>
      <c r="M6" s="23" t="s">
        <v>85</v>
      </c>
    </row>
    <row r="7" spans="1:13" s="6" customFormat="1" ht="3" customHeight="1">
      <c r="A7" s="81"/>
      <c r="B7" s="82"/>
      <c r="C7" s="93"/>
      <c r="D7" s="94"/>
      <c r="E7" s="94"/>
      <c r="F7" s="94"/>
      <c r="G7" s="94"/>
      <c r="H7" s="94"/>
      <c r="I7" s="94"/>
      <c r="J7" s="94"/>
      <c r="K7" s="94"/>
      <c r="L7" s="94"/>
      <c r="M7" s="94"/>
    </row>
    <row r="8" spans="1:13" s="6" customFormat="1" ht="16.5" customHeight="1">
      <c r="A8" s="29" t="s">
        <v>216</v>
      </c>
      <c r="B8" s="83" t="s">
        <v>214</v>
      </c>
      <c r="C8" s="4">
        <v>980037</v>
      </c>
      <c r="D8" s="48">
        <v>700511</v>
      </c>
      <c r="E8" s="48" t="s">
        <v>0</v>
      </c>
      <c r="F8" s="48">
        <v>400</v>
      </c>
      <c r="G8" s="48">
        <v>36957</v>
      </c>
      <c r="H8" s="48">
        <v>999</v>
      </c>
      <c r="I8" s="48">
        <v>20190</v>
      </c>
      <c r="J8" s="48" t="s">
        <v>0</v>
      </c>
      <c r="K8" s="48">
        <v>203012</v>
      </c>
      <c r="L8" s="48">
        <v>50</v>
      </c>
      <c r="M8" s="48">
        <v>17918</v>
      </c>
    </row>
    <row r="9" spans="1:13" s="6" customFormat="1" ht="22.5" customHeight="1">
      <c r="A9" s="29">
        <v>2008</v>
      </c>
      <c r="B9" s="83" t="s">
        <v>215</v>
      </c>
      <c r="C9" s="4">
        <v>980037</v>
      </c>
      <c r="D9" s="48">
        <v>700511</v>
      </c>
      <c r="E9" s="48" t="s">
        <v>0</v>
      </c>
      <c r="F9" s="48">
        <v>400</v>
      </c>
      <c r="G9" s="48">
        <v>36957</v>
      </c>
      <c r="H9" s="48">
        <v>999</v>
      </c>
      <c r="I9" s="48">
        <v>20190</v>
      </c>
      <c r="J9" s="48" t="s">
        <v>0</v>
      </c>
      <c r="K9" s="48">
        <v>203012</v>
      </c>
      <c r="L9" s="48">
        <v>50</v>
      </c>
      <c r="M9" s="48">
        <v>17918</v>
      </c>
    </row>
    <row r="10" spans="1:13" s="6" customFormat="1" ht="4.5" customHeight="1">
      <c r="A10" s="29"/>
      <c r="B10" s="83"/>
      <c r="C10" s="4"/>
      <c r="D10" s="48"/>
      <c r="E10" s="48"/>
      <c r="F10" s="48"/>
      <c r="G10" s="48"/>
      <c r="H10" s="48"/>
      <c r="I10" s="48"/>
      <c r="J10" s="48"/>
      <c r="K10" s="48"/>
      <c r="L10" s="48"/>
      <c r="M10" s="48"/>
    </row>
    <row r="11" spans="1:13" s="6" customFormat="1" ht="16.5" customHeight="1">
      <c r="A11" s="29" t="s">
        <v>217</v>
      </c>
      <c r="B11" s="83" t="s">
        <v>214</v>
      </c>
      <c r="C11" s="4">
        <v>1173956</v>
      </c>
      <c r="D11" s="48">
        <v>759111</v>
      </c>
      <c r="E11" s="48" t="s">
        <v>0</v>
      </c>
      <c r="F11" s="48">
        <v>450</v>
      </c>
      <c r="G11" s="48">
        <v>39273</v>
      </c>
      <c r="H11" s="48">
        <v>1032</v>
      </c>
      <c r="I11" s="48">
        <v>11879</v>
      </c>
      <c r="J11" s="48" t="s">
        <v>0</v>
      </c>
      <c r="K11" s="48">
        <v>342677</v>
      </c>
      <c r="L11" s="48">
        <v>50</v>
      </c>
      <c r="M11" s="48">
        <v>19484</v>
      </c>
    </row>
    <row r="12" spans="1:13" s="6" customFormat="1" ht="22.5" customHeight="1">
      <c r="A12" s="29">
        <v>2009</v>
      </c>
      <c r="B12" s="83" t="s">
        <v>215</v>
      </c>
      <c r="C12" s="4">
        <v>1359723</v>
      </c>
      <c r="D12" s="48">
        <v>767107</v>
      </c>
      <c r="E12" s="48" t="s">
        <v>0</v>
      </c>
      <c r="F12" s="48">
        <v>1750</v>
      </c>
      <c r="G12" s="48">
        <v>39273</v>
      </c>
      <c r="H12" s="48">
        <v>1032</v>
      </c>
      <c r="I12" s="48">
        <v>11879</v>
      </c>
      <c r="J12" s="48" t="s">
        <v>0</v>
      </c>
      <c r="K12" s="48">
        <v>519148</v>
      </c>
      <c r="L12" s="48">
        <v>50</v>
      </c>
      <c r="M12" s="48">
        <v>19484</v>
      </c>
    </row>
    <row r="13" spans="1:13" s="6" customFormat="1" ht="4.5" customHeight="1">
      <c r="A13" s="29"/>
      <c r="B13" s="83"/>
      <c r="C13" s="4"/>
      <c r="D13" s="48"/>
      <c r="E13" s="48"/>
      <c r="F13" s="48"/>
      <c r="G13" s="48"/>
      <c r="H13" s="48"/>
      <c r="I13" s="48"/>
      <c r="J13" s="48"/>
      <c r="K13" s="48"/>
      <c r="L13" s="48"/>
      <c r="M13" s="48"/>
    </row>
    <row r="14" spans="1:13" s="6" customFormat="1" ht="16.5" customHeight="1">
      <c r="A14" s="29" t="s">
        <v>218</v>
      </c>
      <c r="B14" s="83" t="s">
        <v>214</v>
      </c>
      <c r="C14" s="4">
        <v>1117629</v>
      </c>
      <c r="D14" s="48">
        <v>708078</v>
      </c>
      <c r="E14" s="48" t="s">
        <v>0</v>
      </c>
      <c r="F14" s="48">
        <v>500</v>
      </c>
      <c r="G14" s="48">
        <v>40088</v>
      </c>
      <c r="H14" s="48">
        <v>1061</v>
      </c>
      <c r="I14" s="48">
        <v>17654</v>
      </c>
      <c r="J14" s="48" t="s">
        <v>0</v>
      </c>
      <c r="K14" s="48">
        <v>331889</v>
      </c>
      <c r="L14" s="48">
        <v>100</v>
      </c>
      <c r="M14" s="48">
        <v>18259</v>
      </c>
    </row>
    <row r="15" spans="1:13" s="6" customFormat="1" ht="22.5" customHeight="1">
      <c r="A15" s="29">
        <v>2010</v>
      </c>
      <c r="B15" s="83" t="s">
        <v>215</v>
      </c>
      <c r="C15" s="4">
        <v>1197368</v>
      </c>
      <c r="D15" s="48">
        <v>716528</v>
      </c>
      <c r="E15" s="48" t="s">
        <v>0</v>
      </c>
      <c r="F15" s="48">
        <v>500</v>
      </c>
      <c r="G15" s="48">
        <v>40088</v>
      </c>
      <c r="H15" s="48">
        <v>1061</v>
      </c>
      <c r="I15" s="48">
        <v>17654</v>
      </c>
      <c r="J15" s="48" t="s">
        <v>0</v>
      </c>
      <c r="K15" s="48">
        <v>403178</v>
      </c>
      <c r="L15" s="48">
        <v>100</v>
      </c>
      <c r="M15" s="48">
        <v>18259</v>
      </c>
    </row>
    <row r="16" spans="1:13" s="6" customFormat="1" ht="4.5" customHeight="1">
      <c r="A16" s="29"/>
      <c r="B16" s="83"/>
      <c r="C16" s="4"/>
      <c r="D16" s="48"/>
      <c r="E16" s="48"/>
      <c r="F16" s="48"/>
      <c r="G16" s="48"/>
      <c r="H16" s="48"/>
      <c r="I16" s="48"/>
      <c r="J16" s="48"/>
      <c r="K16" s="48"/>
      <c r="L16" s="48"/>
      <c r="M16" s="48"/>
    </row>
    <row r="17" spans="1:13" s="6" customFormat="1" ht="16.5" customHeight="1">
      <c r="A17" s="29" t="s">
        <v>219</v>
      </c>
      <c r="B17" s="83" t="s">
        <v>214</v>
      </c>
      <c r="C17" s="4">
        <v>1294674</v>
      </c>
      <c r="D17" s="48">
        <v>791832</v>
      </c>
      <c r="E17" s="48" t="s">
        <v>0</v>
      </c>
      <c r="F17" s="48">
        <v>455</v>
      </c>
      <c r="G17" s="48">
        <v>39986</v>
      </c>
      <c r="H17" s="48">
        <v>1072</v>
      </c>
      <c r="I17" s="48">
        <v>7560</v>
      </c>
      <c r="J17" s="48" t="s">
        <v>0</v>
      </c>
      <c r="K17" s="48">
        <v>465210</v>
      </c>
      <c r="L17" s="48">
        <v>100</v>
      </c>
      <c r="M17" s="48">
        <v>18459</v>
      </c>
    </row>
    <row r="18" spans="1:13" s="6" customFormat="1" ht="22.5" customHeight="1">
      <c r="A18" s="29">
        <v>2011</v>
      </c>
      <c r="B18" s="83" t="s">
        <v>215</v>
      </c>
      <c r="C18" s="4">
        <v>1463791</v>
      </c>
      <c r="D18" s="48">
        <v>800393</v>
      </c>
      <c r="E18" s="48" t="s">
        <v>0</v>
      </c>
      <c r="F18" s="48">
        <v>455</v>
      </c>
      <c r="G18" s="48">
        <v>39986</v>
      </c>
      <c r="H18" s="48">
        <v>1072</v>
      </c>
      <c r="I18" s="48">
        <v>7560</v>
      </c>
      <c r="J18" s="48" t="s">
        <v>0</v>
      </c>
      <c r="K18" s="48">
        <v>595766</v>
      </c>
      <c r="L18" s="48">
        <v>100</v>
      </c>
      <c r="M18" s="48">
        <v>18459</v>
      </c>
    </row>
    <row r="19" spans="1:13" s="6" customFormat="1" ht="4.5" customHeight="1">
      <c r="A19" s="29"/>
      <c r="B19" s="83"/>
      <c r="C19" s="4"/>
      <c r="D19" s="48"/>
      <c r="E19" s="48"/>
      <c r="F19" s="48"/>
      <c r="G19" s="48"/>
      <c r="H19" s="48"/>
      <c r="I19" s="48"/>
      <c r="J19" s="48"/>
      <c r="K19" s="48"/>
      <c r="L19" s="48"/>
      <c r="M19" s="48"/>
    </row>
    <row r="20" spans="1:13" s="6" customFormat="1" ht="16.5" customHeight="1">
      <c r="A20" s="29" t="s">
        <v>220</v>
      </c>
      <c r="B20" s="83" t="s">
        <v>214</v>
      </c>
      <c r="C20" s="4">
        <v>1148112</v>
      </c>
      <c r="D20" s="48">
        <v>812614</v>
      </c>
      <c r="E20" s="48" t="s">
        <v>0</v>
      </c>
      <c r="F20" s="48">
        <v>483</v>
      </c>
      <c r="G20" s="48">
        <v>36065</v>
      </c>
      <c r="H20" s="48">
        <v>370</v>
      </c>
      <c r="I20" s="48">
        <v>16017</v>
      </c>
      <c r="J20" s="48" t="s">
        <v>0</v>
      </c>
      <c r="K20" s="48">
        <v>265472</v>
      </c>
      <c r="L20" s="48">
        <v>100</v>
      </c>
      <c r="M20" s="48">
        <v>16991</v>
      </c>
    </row>
    <row r="21" spans="1:13" s="6" customFormat="1" ht="22.5" customHeight="1">
      <c r="A21" s="29">
        <v>2012</v>
      </c>
      <c r="B21" s="83" t="s">
        <v>215</v>
      </c>
      <c r="C21" s="4">
        <v>1187778</v>
      </c>
      <c r="D21" s="48">
        <v>841008</v>
      </c>
      <c r="E21" s="48" t="s">
        <v>0</v>
      </c>
      <c r="F21" s="48">
        <v>483</v>
      </c>
      <c r="G21" s="48">
        <v>36065</v>
      </c>
      <c r="H21" s="48">
        <v>370</v>
      </c>
      <c r="I21" s="48">
        <v>19358</v>
      </c>
      <c r="J21" s="48" t="s">
        <v>0</v>
      </c>
      <c r="K21" s="48">
        <v>273403</v>
      </c>
      <c r="L21" s="48">
        <v>100</v>
      </c>
      <c r="M21" s="48">
        <v>16991</v>
      </c>
    </row>
    <row r="22" spans="1:13" s="6" customFormat="1" ht="4.5" customHeight="1">
      <c r="A22" s="29"/>
      <c r="B22" s="83"/>
      <c r="C22" s="4"/>
      <c r="D22" s="48"/>
      <c r="E22" s="48"/>
      <c r="F22" s="48"/>
      <c r="G22" s="48"/>
      <c r="H22" s="48"/>
      <c r="I22" s="48"/>
      <c r="J22" s="48" t="s">
        <v>221</v>
      </c>
      <c r="K22" s="48"/>
      <c r="L22" s="48"/>
      <c r="M22" s="48"/>
    </row>
    <row r="23" spans="1:13" s="6" customFormat="1" ht="16.5" customHeight="1">
      <c r="A23" s="29" t="s">
        <v>222</v>
      </c>
      <c r="B23" s="83" t="s">
        <v>214</v>
      </c>
      <c r="C23" s="4">
        <v>1005187</v>
      </c>
      <c r="D23" s="48">
        <v>857880</v>
      </c>
      <c r="E23" s="48" t="s">
        <v>0</v>
      </c>
      <c r="F23" s="48">
        <v>603</v>
      </c>
      <c r="G23" s="48">
        <v>36404</v>
      </c>
      <c r="H23" s="48">
        <v>380</v>
      </c>
      <c r="I23" s="48">
        <v>7949</v>
      </c>
      <c r="J23" s="48" t="s">
        <v>0</v>
      </c>
      <c r="K23" s="48">
        <v>65700</v>
      </c>
      <c r="L23" s="48" t="s">
        <v>0</v>
      </c>
      <c r="M23" s="48">
        <v>36271</v>
      </c>
    </row>
    <row r="24" spans="1:13" s="6" customFormat="1" ht="22.5" customHeight="1">
      <c r="A24" s="29">
        <v>2013</v>
      </c>
      <c r="B24" s="83" t="s">
        <v>215</v>
      </c>
      <c r="C24" s="4">
        <v>1025864</v>
      </c>
      <c r="D24" s="48">
        <v>866119</v>
      </c>
      <c r="E24" s="48" t="s">
        <v>0</v>
      </c>
      <c r="F24" s="48">
        <v>603</v>
      </c>
      <c r="G24" s="48">
        <v>37024</v>
      </c>
      <c r="H24" s="48">
        <v>380</v>
      </c>
      <c r="I24" s="48">
        <v>7949</v>
      </c>
      <c r="J24" s="48" t="s">
        <v>0</v>
      </c>
      <c r="K24" s="48">
        <v>76268</v>
      </c>
      <c r="L24" s="48" t="s">
        <v>0</v>
      </c>
      <c r="M24" s="48">
        <v>37521</v>
      </c>
    </row>
    <row r="25" spans="1:13" s="6" customFormat="1" ht="4.5" customHeight="1">
      <c r="A25" s="29"/>
      <c r="B25" s="83"/>
      <c r="C25" s="4"/>
      <c r="D25" s="48"/>
      <c r="E25" s="48"/>
      <c r="F25" s="48"/>
      <c r="G25" s="48"/>
      <c r="H25" s="48"/>
      <c r="I25" s="48"/>
      <c r="J25" s="48" t="s">
        <v>181</v>
      </c>
      <c r="K25" s="48"/>
      <c r="L25" s="48"/>
      <c r="M25" s="48"/>
    </row>
    <row r="26" spans="1:13" s="6" customFormat="1" ht="16.5" customHeight="1">
      <c r="A26" s="29" t="s">
        <v>223</v>
      </c>
      <c r="B26" s="83" t="s">
        <v>211</v>
      </c>
      <c r="C26" s="4">
        <v>1044426</v>
      </c>
      <c r="D26" s="48">
        <v>890618</v>
      </c>
      <c r="E26" s="48" t="s">
        <v>0</v>
      </c>
      <c r="F26" s="48">
        <v>803</v>
      </c>
      <c r="G26" s="48">
        <v>37470</v>
      </c>
      <c r="H26" s="48">
        <v>624</v>
      </c>
      <c r="I26" s="48">
        <v>14639</v>
      </c>
      <c r="J26" s="48" t="s">
        <v>0</v>
      </c>
      <c r="K26" s="48">
        <v>54692</v>
      </c>
      <c r="L26" s="48" t="s">
        <v>0</v>
      </c>
      <c r="M26" s="48">
        <v>45580</v>
      </c>
    </row>
    <row r="27" spans="1:13" s="6" customFormat="1" ht="22.5" customHeight="1">
      <c r="A27" s="29">
        <v>2014</v>
      </c>
      <c r="B27" s="83" t="s">
        <v>210</v>
      </c>
      <c r="C27" s="4">
        <v>1381719</v>
      </c>
      <c r="D27" s="48">
        <v>1119090</v>
      </c>
      <c r="E27" s="48" t="s">
        <v>0</v>
      </c>
      <c r="F27" s="48">
        <v>803</v>
      </c>
      <c r="G27" s="48">
        <v>37470</v>
      </c>
      <c r="H27" s="48">
        <v>624</v>
      </c>
      <c r="I27" s="48">
        <v>19015</v>
      </c>
      <c r="J27" s="48" t="s">
        <v>0</v>
      </c>
      <c r="K27" s="48">
        <v>159137</v>
      </c>
      <c r="L27" s="48" t="s">
        <v>0</v>
      </c>
      <c r="M27" s="48">
        <v>45580</v>
      </c>
    </row>
    <row r="28" spans="1:13" s="6" customFormat="1" ht="4.5" customHeight="1">
      <c r="A28" s="29"/>
      <c r="B28" s="83"/>
      <c r="C28" s="4"/>
      <c r="D28" s="48"/>
      <c r="E28" s="48"/>
      <c r="F28" s="48"/>
      <c r="G28" s="48"/>
      <c r="H28" s="48"/>
      <c r="I28" s="48"/>
      <c r="J28" s="48" t="s">
        <v>181</v>
      </c>
      <c r="K28" s="48"/>
      <c r="L28" s="48"/>
      <c r="M28" s="48"/>
    </row>
    <row r="29" spans="1:13" s="6" customFormat="1" ht="16.5" customHeight="1">
      <c r="A29" s="140" t="s">
        <v>362</v>
      </c>
      <c r="B29" s="277" t="s">
        <v>211</v>
      </c>
      <c r="C29" s="278">
        <v>43382</v>
      </c>
      <c r="D29" s="88" t="s">
        <v>0</v>
      </c>
      <c r="E29" s="88" t="s">
        <v>0</v>
      </c>
      <c r="F29" s="88">
        <v>20</v>
      </c>
      <c r="G29" s="88">
        <v>4545</v>
      </c>
      <c r="H29" s="88" t="s">
        <v>0</v>
      </c>
      <c r="I29" s="88">
        <v>5696</v>
      </c>
      <c r="J29" s="88" t="s">
        <v>0</v>
      </c>
      <c r="K29" s="88" t="s">
        <v>0</v>
      </c>
      <c r="L29" s="88" t="s">
        <v>0</v>
      </c>
      <c r="M29" s="88">
        <v>33121</v>
      </c>
    </row>
    <row r="30" spans="1:18" s="6" customFormat="1" ht="22.5" customHeight="1">
      <c r="A30" s="140">
        <v>2015</v>
      </c>
      <c r="B30" s="277" t="s">
        <v>210</v>
      </c>
      <c r="C30" s="88" t="s">
        <v>0</v>
      </c>
      <c r="D30" s="88" t="s">
        <v>0</v>
      </c>
      <c r="E30" s="88" t="s">
        <v>0</v>
      </c>
      <c r="F30" s="88" t="s">
        <v>0</v>
      </c>
      <c r="G30" s="88" t="s">
        <v>0</v>
      </c>
      <c r="H30" s="88" t="s">
        <v>0</v>
      </c>
      <c r="I30" s="88" t="s">
        <v>0</v>
      </c>
      <c r="J30" s="88" t="s">
        <v>0</v>
      </c>
      <c r="K30" s="88" t="s">
        <v>0</v>
      </c>
      <c r="L30" s="88" t="s">
        <v>0</v>
      </c>
      <c r="M30" s="88" t="s">
        <v>0</v>
      </c>
      <c r="N30" s="29"/>
      <c r="O30" s="29"/>
      <c r="P30" s="29"/>
      <c r="Q30" s="29"/>
      <c r="R30" s="29"/>
    </row>
    <row r="31" spans="1:15" s="6" customFormat="1" ht="4.5" customHeight="1">
      <c r="A31" s="140"/>
      <c r="B31" s="277"/>
      <c r="C31" s="278"/>
      <c r="D31" s="88"/>
      <c r="E31" s="88"/>
      <c r="F31" s="88"/>
      <c r="G31" s="88"/>
      <c r="H31" s="88"/>
      <c r="I31" s="88"/>
      <c r="J31" s="88" t="s">
        <v>181</v>
      </c>
      <c r="K31" s="88"/>
      <c r="L31" s="88"/>
      <c r="M31" s="88"/>
      <c r="N31" s="29"/>
      <c r="O31" s="29"/>
    </row>
    <row r="32" spans="1:13" s="6" customFormat="1" ht="16.5" customHeight="1">
      <c r="A32" s="140" t="s">
        <v>377</v>
      </c>
      <c r="B32" s="277" t="s">
        <v>211</v>
      </c>
      <c r="C32" s="278">
        <v>43744</v>
      </c>
      <c r="D32" s="88" t="s">
        <v>0</v>
      </c>
      <c r="E32" s="88" t="s">
        <v>0</v>
      </c>
      <c r="F32" s="88">
        <v>50</v>
      </c>
      <c r="G32" s="88">
        <v>3420</v>
      </c>
      <c r="H32" s="88" t="s">
        <v>0</v>
      </c>
      <c r="I32" s="88">
        <v>6284</v>
      </c>
      <c r="J32" s="88" t="s">
        <v>0</v>
      </c>
      <c r="K32" s="88">
        <v>869</v>
      </c>
      <c r="L32" s="88" t="s">
        <v>0</v>
      </c>
      <c r="M32" s="88">
        <v>33121</v>
      </c>
    </row>
    <row r="33" spans="1:14" s="6" customFormat="1" ht="22.5" customHeight="1">
      <c r="A33" s="140">
        <v>2016</v>
      </c>
      <c r="B33" s="277" t="s">
        <v>210</v>
      </c>
      <c r="C33" s="88" t="s">
        <v>0</v>
      </c>
      <c r="D33" s="88" t="s">
        <v>0</v>
      </c>
      <c r="E33" s="88" t="s">
        <v>0</v>
      </c>
      <c r="F33" s="88" t="s">
        <v>0</v>
      </c>
      <c r="G33" s="88" t="s">
        <v>0</v>
      </c>
      <c r="H33" s="88" t="s">
        <v>0</v>
      </c>
      <c r="I33" s="88" t="s">
        <v>0</v>
      </c>
      <c r="J33" s="88" t="s">
        <v>0</v>
      </c>
      <c r="K33" s="88" t="s">
        <v>0</v>
      </c>
      <c r="L33" s="88" t="s">
        <v>0</v>
      </c>
      <c r="M33" s="88" t="s">
        <v>0</v>
      </c>
      <c r="N33" s="29"/>
    </row>
    <row r="34" spans="1:14" s="6" customFormat="1" ht="4.5" customHeight="1">
      <c r="A34" s="140"/>
      <c r="B34" s="277"/>
      <c r="C34" s="278"/>
      <c r="D34" s="88"/>
      <c r="E34" s="88"/>
      <c r="F34" s="88"/>
      <c r="G34" s="88"/>
      <c r="H34" s="88"/>
      <c r="I34" s="88"/>
      <c r="J34" s="88" t="s">
        <v>181</v>
      </c>
      <c r="K34" s="88"/>
      <c r="L34" s="88"/>
      <c r="M34" s="88"/>
      <c r="N34" s="29"/>
    </row>
    <row r="35" spans="1:14" s="6" customFormat="1" ht="16.5" customHeight="1">
      <c r="A35" s="140" t="s">
        <v>531</v>
      </c>
      <c r="B35" s="277" t="s">
        <v>375</v>
      </c>
      <c r="C35" s="278">
        <v>43281</v>
      </c>
      <c r="D35" s="88" t="s">
        <v>0</v>
      </c>
      <c r="E35" s="88" t="s">
        <v>0</v>
      </c>
      <c r="F35" s="88">
        <v>50</v>
      </c>
      <c r="G35" s="88">
        <v>3350</v>
      </c>
      <c r="H35" s="88" t="s">
        <v>0</v>
      </c>
      <c r="I35" s="88">
        <v>6760</v>
      </c>
      <c r="J35" s="88" t="s">
        <v>0</v>
      </c>
      <c r="K35" s="88" t="s">
        <v>0</v>
      </c>
      <c r="L35" s="88" t="s">
        <v>0</v>
      </c>
      <c r="M35" s="88">
        <v>33121</v>
      </c>
      <c r="N35" s="29"/>
    </row>
    <row r="36" spans="1:14" s="6" customFormat="1" ht="22.5" customHeight="1">
      <c r="A36" s="140">
        <v>2017</v>
      </c>
      <c r="B36" s="277" t="s">
        <v>210</v>
      </c>
      <c r="C36" s="88" t="s">
        <v>0</v>
      </c>
      <c r="D36" s="88" t="s">
        <v>0</v>
      </c>
      <c r="E36" s="88" t="s">
        <v>0</v>
      </c>
      <c r="F36" s="88" t="s">
        <v>0</v>
      </c>
      <c r="G36" s="88" t="s">
        <v>0</v>
      </c>
      <c r="H36" s="88" t="s">
        <v>0</v>
      </c>
      <c r="I36" s="88" t="s">
        <v>0</v>
      </c>
      <c r="J36" s="88" t="s">
        <v>0</v>
      </c>
      <c r="K36" s="88" t="s">
        <v>0</v>
      </c>
      <c r="L36" s="88" t="s">
        <v>0</v>
      </c>
      <c r="M36" s="88" t="s">
        <v>0</v>
      </c>
      <c r="N36" s="29"/>
    </row>
    <row r="37" spans="1:13" s="6" customFormat="1" ht="5.25" customHeight="1" thickBot="1">
      <c r="A37" s="30"/>
      <c r="B37" s="84"/>
      <c r="C37" s="67"/>
      <c r="D37" s="95"/>
      <c r="E37" s="95"/>
      <c r="F37" s="95"/>
      <c r="G37" s="95"/>
      <c r="H37" s="95"/>
      <c r="I37" s="95"/>
      <c r="J37" s="95"/>
      <c r="K37" s="95"/>
      <c r="L37" s="95"/>
      <c r="M37" s="95"/>
    </row>
    <row r="38" spans="1:8" s="6" customFormat="1" ht="18" customHeight="1">
      <c r="A38" s="18" t="s">
        <v>212</v>
      </c>
      <c r="H38" s="26" t="s">
        <v>213</v>
      </c>
    </row>
  </sheetData>
  <sheetProtection/>
  <mergeCells count="8">
    <mergeCell ref="A6:B6"/>
    <mergeCell ref="L4:M4"/>
    <mergeCell ref="H2:M2"/>
    <mergeCell ref="H3:M3"/>
    <mergeCell ref="A5:B5"/>
    <mergeCell ref="A2:G2"/>
    <mergeCell ref="A3:G3"/>
    <mergeCell ref="F4:G4"/>
  </mergeCells>
  <printOptions/>
  <pageMargins left="1.1811023622047245" right="1.1811023622047245" top="1.3779527559055118" bottom="1.1811023622047245" header="0.5118110236220472" footer="0.9055118110236221"/>
  <pageSetup firstPageNumber="101" useFirstPageNumber="1" horizontalDpi="600" verticalDpi="600" orientation="portrait" paperSize="9" r:id="rId1"/>
  <headerFooter alignWithMargins="0">
    <oddFooter>&amp;C&amp;"Arial,粗體"- &amp;P+1 -</oddFooter>
  </headerFooter>
</worksheet>
</file>

<file path=xl/worksheets/sheet3.xml><?xml version="1.0" encoding="utf-8"?>
<worksheet xmlns="http://schemas.openxmlformats.org/spreadsheetml/2006/main" xmlns:r="http://schemas.openxmlformats.org/officeDocument/2006/relationships">
  <dimension ref="A1:P34"/>
  <sheetViews>
    <sheetView tabSelected="1" view="pageBreakPreview" zoomScale="60" zoomScaleNormal="115" zoomScalePageLayoutView="0" workbookViewId="0" topLeftCell="A2">
      <selection activeCell="K13" sqref="K13"/>
    </sheetView>
  </sheetViews>
  <sheetFormatPr defaultColWidth="9.00390625" defaultRowHeight="16.5"/>
  <cols>
    <col min="1" max="1" width="16.625" style="66" customWidth="1"/>
    <col min="2" max="6" width="10.125" style="66" customWidth="1"/>
    <col min="7" max="12" width="11.625" style="66" customWidth="1"/>
    <col min="13" max="16384" width="9.00390625" style="66" customWidth="1"/>
  </cols>
  <sheetData>
    <row r="1" spans="1:12" s="6" customFormat="1" ht="19.5" customHeight="1">
      <c r="A1" s="18" t="s">
        <v>199</v>
      </c>
      <c r="B1" s="18"/>
      <c r="C1" s="18"/>
      <c r="L1" s="7" t="s">
        <v>24</v>
      </c>
    </row>
    <row r="2" spans="1:12" s="65" customFormat="1" ht="19.5" customHeight="1">
      <c r="A2" s="334" t="s">
        <v>363</v>
      </c>
      <c r="B2" s="334"/>
      <c r="C2" s="334"/>
      <c r="D2" s="334"/>
      <c r="E2" s="334"/>
      <c r="F2" s="334"/>
      <c r="G2" s="334" t="s">
        <v>200</v>
      </c>
      <c r="H2" s="334"/>
      <c r="I2" s="334"/>
      <c r="J2" s="334"/>
      <c r="K2" s="334"/>
      <c r="L2" s="334"/>
    </row>
    <row r="3" spans="1:12" ht="15" customHeight="1">
      <c r="A3" s="345" t="s">
        <v>201</v>
      </c>
      <c r="B3" s="345"/>
      <c r="C3" s="345"/>
      <c r="D3" s="345"/>
      <c r="E3" s="345"/>
      <c r="F3" s="345"/>
      <c r="G3" s="89"/>
      <c r="I3" s="89"/>
      <c r="J3" s="89" t="s">
        <v>56</v>
      </c>
      <c r="K3" s="89"/>
      <c r="L3" s="89"/>
    </row>
    <row r="4" spans="1:12" s="6" customFormat="1" ht="15" customHeight="1" thickBot="1">
      <c r="A4" s="19"/>
      <c r="B4" s="19"/>
      <c r="C4" s="20"/>
      <c r="D4" s="20"/>
      <c r="E4" s="354" t="s">
        <v>202</v>
      </c>
      <c r="F4" s="355"/>
      <c r="G4" s="128"/>
      <c r="H4" s="48"/>
      <c r="I4" s="48"/>
      <c r="J4" s="48"/>
      <c r="K4" s="353" t="s">
        <v>83</v>
      </c>
      <c r="L4" s="353"/>
    </row>
    <row r="5" spans="1:12" s="6" customFormat="1" ht="24.75" customHeight="1">
      <c r="A5" s="90" t="s">
        <v>203</v>
      </c>
      <c r="B5" s="129" t="s">
        <v>204</v>
      </c>
      <c r="C5" s="271" t="s">
        <v>389</v>
      </c>
      <c r="D5" s="131" t="s">
        <v>205</v>
      </c>
      <c r="E5" s="131" t="s">
        <v>390</v>
      </c>
      <c r="F5" s="270" t="s">
        <v>391</v>
      </c>
      <c r="G5" s="82" t="s">
        <v>387</v>
      </c>
      <c r="H5" s="271" t="s">
        <v>379</v>
      </c>
      <c r="I5" s="131" t="s">
        <v>206</v>
      </c>
      <c r="J5" s="131" t="s">
        <v>388</v>
      </c>
      <c r="K5" s="131" t="s">
        <v>207</v>
      </c>
      <c r="L5" s="273" t="s">
        <v>392</v>
      </c>
    </row>
    <row r="6" spans="1:12" s="6" customFormat="1" ht="51.75" thickBot="1">
      <c r="A6" s="27" t="s">
        <v>123</v>
      </c>
      <c r="B6" s="21" t="s">
        <v>26</v>
      </c>
      <c r="C6" s="22" t="s">
        <v>14</v>
      </c>
      <c r="D6" s="22" t="s">
        <v>15</v>
      </c>
      <c r="E6" s="22" t="s">
        <v>16</v>
      </c>
      <c r="F6" s="23" t="s">
        <v>17</v>
      </c>
      <c r="G6" s="35" t="s">
        <v>23</v>
      </c>
      <c r="H6" s="22" t="s">
        <v>19</v>
      </c>
      <c r="I6" s="22" t="s">
        <v>20</v>
      </c>
      <c r="J6" s="22" t="s">
        <v>21</v>
      </c>
      <c r="K6" s="22" t="s">
        <v>22</v>
      </c>
      <c r="L6" s="23" t="s">
        <v>85</v>
      </c>
    </row>
    <row r="7" spans="1:12" s="6" customFormat="1" ht="4.5" customHeight="1">
      <c r="A7" s="68"/>
      <c r="B7" s="96"/>
      <c r="C7" s="97"/>
      <c r="D7" s="97"/>
      <c r="E7" s="97"/>
      <c r="F7" s="97"/>
      <c r="G7" s="97"/>
      <c r="H7" s="97"/>
      <c r="I7" s="97"/>
      <c r="J7" s="97"/>
      <c r="K7" s="97"/>
      <c r="L7" s="97"/>
    </row>
    <row r="8" spans="1:12" s="6" customFormat="1" ht="16.5" customHeight="1">
      <c r="A8" s="132" t="s">
        <v>192</v>
      </c>
      <c r="B8" s="162">
        <f>SUM(C8:L8)</f>
        <v>1338572.5459999999</v>
      </c>
      <c r="C8" s="109">
        <v>735394.37</v>
      </c>
      <c r="D8" s="109" t="s">
        <v>186</v>
      </c>
      <c r="E8" s="109">
        <v>1229.509</v>
      </c>
      <c r="F8" s="109">
        <v>39975.854</v>
      </c>
      <c r="G8" s="109">
        <v>781.992</v>
      </c>
      <c r="H8" s="109">
        <v>2579.755</v>
      </c>
      <c r="I8" s="109" t="s">
        <v>186</v>
      </c>
      <c r="J8" s="109">
        <v>533874.445</v>
      </c>
      <c r="K8" s="163">
        <v>790</v>
      </c>
      <c r="L8" s="109">
        <v>23946.621</v>
      </c>
    </row>
    <row r="9" spans="1:12" s="133" customFormat="1" ht="16.5" customHeight="1">
      <c r="A9" s="32">
        <v>2007</v>
      </c>
      <c r="B9" s="162"/>
      <c r="C9" s="109"/>
      <c r="D9" s="109"/>
      <c r="E9" s="109"/>
      <c r="F9" s="109"/>
      <c r="G9" s="109"/>
      <c r="H9" s="109"/>
      <c r="I9" s="109"/>
      <c r="J9" s="109"/>
      <c r="K9" s="163"/>
      <c r="L9" s="109"/>
    </row>
    <row r="10" spans="1:12" s="6" customFormat="1" ht="16.5" customHeight="1">
      <c r="A10" s="132" t="s">
        <v>193</v>
      </c>
      <c r="B10" s="162">
        <f>SUM(C10:L10)</f>
        <v>996694.125</v>
      </c>
      <c r="C10" s="109">
        <v>726026.94</v>
      </c>
      <c r="D10" s="109" t="s">
        <v>186</v>
      </c>
      <c r="E10" s="109">
        <v>1540.561</v>
      </c>
      <c r="F10" s="109">
        <v>40392.486</v>
      </c>
      <c r="G10" s="109">
        <v>1034.486</v>
      </c>
      <c r="H10" s="109">
        <v>13201.196</v>
      </c>
      <c r="I10" s="109" t="s">
        <v>186</v>
      </c>
      <c r="J10" s="109">
        <v>182709.562</v>
      </c>
      <c r="K10" s="109" t="s">
        <v>186</v>
      </c>
      <c r="L10" s="109">
        <v>31788.894</v>
      </c>
    </row>
    <row r="11" spans="1:12" s="133" customFormat="1" ht="16.5" customHeight="1">
      <c r="A11" s="77">
        <v>2008</v>
      </c>
      <c r="B11" s="162"/>
      <c r="C11" s="109"/>
      <c r="D11" s="109"/>
      <c r="E11" s="109"/>
      <c r="F11" s="109"/>
      <c r="G11" s="109"/>
      <c r="H11" s="109"/>
      <c r="I11" s="109"/>
      <c r="J11" s="109"/>
      <c r="K11" s="163"/>
      <c r="L11" s="109"/>
    </row>
    <row r="12" spans="1:12" s="6" customFormat="1" ht="16.5" customHeight="1">
      <c r="A12" s="134" t="s">
        <v>194</v>
      </c>
      <c r="B12" s="162">
        <f>SUM(C12:L12)</f>
        <v>1254859.4600000002</v>
      </c>
      <c r="C12" s="109">
        <v>724950.923</v>
      </c>
      <c r="D12" s="109" t="s">
        <v>186</v>
      </c>
      <c r="E12" s="109">
        <v>4419.837</v>
      </c>
      <c r="F12" s="109">
        <v>40430.15</v>
      </c>
      <c r="G12" s="109">
        <v>1013.29</v>
      </c>
      <c r="H12" s="109">
        <v>5151.98</v>
      </c>
      <c r="I12" s="109" t="s">
        <v>186</v>
      </c>
      <c r="J12" s="109">
        <v>461551.608</v>
      </c>
      <c r="K12" s="163">
        <v>254.5</v>
      </c>
      <c r="L12" s="109">
        <v>17087.172</v>
      </c>
    </row>
    <row r="13" spans="1:12" s="133" customFormat="1" ht="16.5" customHeight="1">
      <c r="A13" s="77">
        <v>2009</v>
      </c>
      <c r="B13" s="162"/>
      <c r="C13" s="109"/>
      <c r="D13" s="109"/>
      <c r="E13" s="109"/>
      <c r="F13" s="109"/>
      <c r="G13" s="109"/>
      <c r="H13" s="109"/>
      <c r="I13" s="109"/>
      <c r="J13" s="109"/>
      <c r="K13" s="163"/>
      <c r="L13" s="109"/>
    </row>
    <row r="14" spans="1:12" s="6" customFormat="1" ht="16.5" customHeight="1">
      <c r="A14" s="134" t="s">
        <v>195</v>
      </c>
      <c r="B14" s="162">
        <v>1213952</v>
      </c>
      <c r="C14" s="109">
        <v>775815</v>
      </c>
      <c r="D14" s="109" t="s">
        <v>186</v>
      </c>
      <c r="E14" s="109">
        <v>1296</v>
      </c>
      <c r="F14" s="109">
        <v>38914</v>
      </c>
      <c r="G14" s="109">
        <v>1061</v>
      </c>
      <c r="H14" s="109">
        <v>15974</v>
      </c>
      <c r="I14" s="109" t="s">
        <v>186</v>
      </c>
      <c r="J14" s="109">
        <v>359952</v>
      </c>
      <c r="K14" s="163">
        <v>310</v>
      </c>
      <c r="L14" s="109">
        <v>20630</v>
      </c>
    </row>
    <row r="15" spans="1:12" s="133" customFormat="1" ht="16.5" customHeight="1">
      <c r="A15" s="77">
        <v>2010</v>
      </c>
      <c r="B15" s="162"/>
      <c r="C15" s="109"/>
      <c r="D15" s="109"/>
      <c r="E15" s="109"/>
      <c r="F15" s="109"/>
      <c r="G15" s="109"/>
      <c r="H15" s="109"/>
      <c r="I15" s="109"/>
      <c r="J15" s="109"/>
      <c r="K15" s="163"/>
      <c r="L15" s="109"/>
    </row>
    <row r="16" spans="1:12" s="6" customFormat="1" ht="16.5" customHeight="1">
      <c r="A16" s="134" t="s">
        <v>196</v>
      </c>
      <c r="B16" s="162">
        <v>1440605</v>
      </c>
      <c r="C16" s="109">
        <v>852337</v>
      </c>
      <c r="D16" s="109" t="s">
        <v>186</v>
      </c>
      <c r="E16" s="109">
        <v>3489</v>
      </c>
      <c r="F16" s="109">
        <v>36835</v>
      </c>
      <c r="G16" s="109">
        <v>1248</v>
      </c>
      <c r="H16" s="109">
        <v>6780</v>
      </c>
      <c r="I16" s="109" t="s">
        <v>186</v>
      </c>
      <c r="J16" s="109">
        <v>525290</v>
      </c>
      <c r="K16" s="163">
        <v>100</v>
      </c>
      <c r="L16" s="109">
        <v>14526</v>
      </c>
    </row>
    <row r="17" spans="1:12" s="133" customFormat="1" ht="16.5" customHeight="1">
      <c r="A17" s="77">
        <v>2011</v>
      </c>
      <c r="B17" s="162"/>
      <c r="C17" s="109"/>
      <c r="D17" s="109"/>
      <c r="E17" s="109"/>
      <c r="F17" s="109"/>
      <c r="G17" s="109"/>
      <c r="H17" s="109"/>
      <c r="I17" s="109"/>
      <c r="J17" s="109"/>
      <c r="K17" s="163"/>
      <c r="L17" s="109"/>
    </row>
    <row r="18" spans="1:12" s="6" customFormat="1" ht="16.5" customHeight="1">
      <c r="A18" s="134" t="s">
        <v>197</v>
      </c>
      <c r="B18" s="162">
        <v>1230411</v>
      </c>
      <c r="C18" s="109">
        <v>875300</v>
      </c>
      <c r="D18" s="109" t="s">
        <v>186</v>
      </c>
      <c r="E18" s="109">
        <v>1298</v>
      </c>
      <c r="F18" s="109">
        <v>35144</v>
      </c>
      <c r="G18" s="109">
        <v>531.26</v>
      </c>
      <c r="H18" s="109">
        <v>27257</v>
      </c>
      <c r="I18" s="109" t="s">
        <v>186</v>
      </c>
      <c r="J18" s="109">
        <v>261107</v>
      </c>
      <c r="K18" s="109" t="s">
        <v>186</v>
      </c>
      <c r="L18" s="147">
        <v>29774</v>
      </c>
    </row>
    <row r="19" spans="1:12" s="6" customFormat="1" ht="16.5" customHeight="1">
      <c r="A19" s="77">
        <v>2012</v>
      </c>
      <c r="B19" s="162"/>
      <c r="C19" s="109"/>
      <c r="D19" s="109"/>
      <c r="E19" s="109"/>
      <c r="F19" s="109"/>
      <c r="G19" s="109"/>
      <c r="H19" s="109"/>
      <c r="I19" s="109"/>
      <c r="J19" s="109"/>
      <c r="K19" s="163"/>
      <c r="L19" s="120"/>
    </row>
    <row r="20" spans="1:12" s="6" customFormat="1" ht="13.5">
      <c r="A20" s="134" t="s">
        <v>198</v>
      </c>
      <c r="B20" s="162">
        <v>1098388</v>
      </c>
      <c r="C20" s="109">
        <v>940892</v>
      </c>
      <c r="D20" s="109" t="s">
        <v>186</v>
      </c>
      <c r="E20" s="109">
        <v>1083</v>
      </c>
      <c r="F20" s="109">
        <v>41650</v>
      </c>
      <c r="G20" s="109">
        <v>727</v>
      </c>
      <c r="H20" s="109">
        <v>7943</v>
      </c>
      <c r="I20" s="109" t="s">
        <v>186</v>
      </c>
      <c r="J20" s="109">
        <v>68485</v>
      </c>
      <c r="K20" s="109" t="s">
        <v>186</v>
      </c>
      <c r="L20" s="147">
        <v>37606</v>
      </c>
    </row>
    <row r="21" spans="1:12" s="6" customFormat="1" ht="15" customHeight="1">
      <c r="A21" s="77">
        <v>2013</v>
      </c>
      <c r="B21" s="162"/>
      <c r="C21" s="109"/>
      <c r="D21" s="109"/>
      <c r="E21" s="109"/>
      <c r="F21" s="109"/>
      <c r="G21" s="109"/>
      <c r="H21" s="109"/>
      <c r="I21" s="109"/>
      <c r="J21" s="109"/>
      <c r="K21" s="163"/>
      <c r="L21" s="120"/>
    </row>
    <row r="22" spans="1:12" s="6" customFormat="1" ht="16.5" customHeight="1">
      <c r="A22" s="134" t="s">
        <v>237</v>
      </c>
      <c r="B22" s="162">
        <v>1434291.048</v>
      </c>
      <c r="C22" s="109">
        <v>1156451.428</v>
      </c>
      <c r="D22" s="109" t="s">
        <v>0</v>
      </c>
      <c r="E22" s="109">
        <v>1848.657</v>
      </c>
      <c r="F22" s="109">
        <v>37736.345</v>
      </c>
      <c r="G22" s="109">
        <v>509.332</v>
      </c>
      <c r="H22" s="109">
        <v>23691.889</v>
      </c>
      <c r="I22" s="109" t="s">
        <v>186</v>
      </c>
      <c r="J22" s="109">
        <v>157681.454</v>
      </c>
      <c r="K22" s="109" t="s">
        <v>186</v>
      </c>
      <c r="L22" s="147">
        <v>56371.943</v>
      </c>
    </row>
    <row r="23" spans="1:12" s="6" customFormat="1" ht="16.5" customHeight="1">
      <c r="A23" s="77">
        <v>2014</v>
      </c>
      <c r="B23" s="162"/>
      <c r="C23" s="109"/>
      <c r="D23" s="109"/>
      <c r="E23" s="109"/>
      <c r="F23" s="109"/>
      <c r="G23" s="109"/>
      <c r="H23" s="109"/>
      <c r="I23" s="109"/>
      <c r="J23" s="109"/>
      <c r="K23" s="163"/>
      <c r="L23" s="120"/>
    </row>
    <row r="24" spans="1:12" s="6" customFormat="1" ht="16.5" customHeight="1">
      <c r="A24" s="134" t="s">
        <v>386</v>
      </c>
      <c r="B24" s="162">
        <v>33339</v>
      </c>
      <c r="C24" s="109" t="s">
        <v>186</v>
      </c>
      <c r="D24" s="109" t="s">
        <v>0</v>
      </c>
      <c r="E24" s="109">
        <f>1823383/1000</f>
        <v>1823.383</v>
      </c>
      <c r="F24" s="109">
        <f>5745890/1000</f>
        <v>5745.89</v>
      </c>
      <c r="G24" s="109" t="s">
        <v>186</v>
      </c>
      <c r="H24" s="109">
        <f>6219830/1000</f>
        <v>6219.83</v>
      </c>
      <c r="I24" s="109" t="s">
        <v>186</v>
      </c>
      <c r="J24" s="109" t="s">
        <v>186</v>
      </c>
      <c r="K24" s="109" t="s">
        <v>186</v>
      </c>
      <c r="L24" s="147">
        <v>19550</v>
      </c>
    </row>
    <row r="25" spans="1:12" s="6" customFormat="1" ht="16.5" customHeight="1">
      <c r="A25" s="77">
        <v>2015</v>
      </c>
      <c r="B25" s="162"/>
      <c r="C25" s="109"/>
      <c r="D25" s="109"/>
      <c r="E25" s="109"/>
      <c r="F25" s="109"/>
      <c r="G25" s="109"/>
      <c r="H25" s="109"/>
      <c r="I25" s="109"/>
      <c r="J25" s="109"/>
      <c r="K25" s="163"/>
      <c r="L25" s="120"/>
    </row>
    <row r="26" spans="1:12" s="6" customFormat="1" ht="16.5" customHeight="1">
      <c r="A26" s="134" t="s">
        <v>532</v>
      </c>
      <c r="B26" s="162">
        <v>43744</v>
      </c>
      <c r="C26" s="109" t="s">
        <v>186</v>
      </c>
      <c r="D26" s="109" t="s">
        <v>0</v>
      </c>
      <c r="E26" s="109">
        <v>50</v>
      </c>
      <c r="F26" s="109">
        <v>3420</v>
      </c>
      <c r="G26" s="109" t="s">
        <v>186</v>
      </c>
      <c r="H26" s="109">
        <v>6284</v>
      </c>
      <c r="I26" s="109" t="s">
        <v>186</v>
      </c>
      <c r="J26" s="109">
        <v>869</v>
      </c>
      <c r="K26" s="109" t="s">
        <v>186</v>
      </c>
      <c r="L26" s="147">
        <v>33121</v>
      </c>
    </row>
    <row r="27" spans="1:12" s="6" customFormat="1" ht="16.5" customHeight="1">
      <c r="A27" s="77">
        <v>2016</v>
      </c>
      <c r="B27" s="162"/>
      <c r="C27" s="109"/>
      <c r="D27" s="109"/>
      <c r="E27" s="109"/>
      <c r="F27" s="109"/>
      <c r="G27" s="109"/>
      <c r="H27" s="109"/>
      <c r="I27" s="109"/>
      <c r="J27" s="109"/>
      <c r="K27" s="163"/>
      <c r="L27" s="120"/>
    </row>
    <row r="28" spans="1:12" s="6" customFormat="1" ht="3" customHeight="1">
      <c r="A28" s="76"/>
      <c r="B28" s="164"/>
      <c r="C28" s="165"/>
      <c r="D28" s="165"/>
      <c r="E28" s="165"/>
      <c r="F28" s="165"/>
      <c r="G28" s="165"/>
      <c r="H28" s="165"/>
      <c r="I28" s="165"/>
      <c r="J28" s="165"/>
      <c r="K28" s="165"/>
      <c r="L28" s="165"/>
    </row>
    <row r="29" spans="1:7" s="6" customFormat="1" ht="13.5" customHeight="1">
      <c r="A29" s="18" t="s">
        <v>187</v>
      </c>
      <c r="G29" s="55" t="s">
        <v>84</v>
      </c>
    </row>
    <row r="30" spans="1:7" s="6" customFormat="1" ht="14.25" customHeight="1">
      <c r="A30" s="351" t="s">
        <v>367</v>
      </c>
      <c r="B30" s="352"/>
      <c r="C30" s="352"/>
      <c r="D30" s="352"/>
      <c r="E30" s="64"/>
      <c r="F30" s="64"/>
      <c r="G30" s="18" t="s">
        <v>28</v>
      </c>
    </row>
    <row r="31" spans="1:7" ht="15.75">
      <c r="A31" s="64"/>
      <c r="B31" s="64"/>
      <c r="C31" s="64"/>
      <c r="D31" s="64"/>
      <c r="E31" s="64"/>
      <c r="F31" s="64"/>
      <c r="G31" s="64"/>
    </row>
    <row r="32" spans="1:7" ht="15.75">
      <c r="A32" s="64"/>
      <c r="B32" s="64"/>
      <c r="C32" s="64"/>
      <c r="D32" s="64"/>
      <c r="E32" s="64"/>
      <c r="F32" s="64"/>
      <c r="G32" s="64"/>
    </row>
    <row r="33" spans="1:16" ht="15.75">
      <c r="A33" s="64"/>
      <c r="B33" s="64"/>
      <c r="C33" s="64"/>
      <c r="D33" s="64"/>
      <c r="E33" s="64"/>
      <c r="F33" s="64"/>
      <c r="G33" s="64"/>
      <c r="H33" s="64"/>
      <c r="I33" s="64"/>
      <c r="J33" s="64"/>
      <c r="K33" s="64"/>
      <c r="L33" s="64"/>
      <c r="M33" s="64"/>
      <c r="N33" s="64"/>
      <c r="O33" s="64"/>
      <c r="P33" s="64"/>
    </row>
    <row r="34" spans="1:16" ht="15.75">
      <c r="A34" s="64"/>
      <c r="B34" s="64"/>
      <c r="C34" s="64"/>
      <c r="D34" s="64"/>
      <c r="E34" s="64"/>
      <c r="F34" s="64"/>
      <c r="G34" s="64"/>
      <c r="H34" s="64"/>
      <c r="I34" s="64"/>
      <c r="J34" s="64"/>
      <c r="K34" s="64"/>
      <c r="L34" s="64"/>
      <c r="M34" s="64"/>
      <c r="N34" s="64"/>
      <c r="O34" s="64"/>
      <c r="P34" s="64"/>
    </row>
  </sheetData>
  <sheetProtection/>
  <mergeCells count="6">
    <mergeCell ref="A30:D30"/>
    <mergeCell ref="K4:L4"/>
    <mergeCell ref="A2:F2"/>
    <mergeCell ref="A3:F3"/>
    <mergeCell ref="G2:L2"/>
    <mergeCell ref="E4:F4"/>
  </mergeCells>
  <printOptions/>
  <pageMargins left="1.1811023622047245" right="1.1811023622047245" top="1.3779527559055118" bottom="1.1811023622047245" header="0.5118110236220472" footer="0.9055118110236221"/>
  <pageSetup firstPageNumber="103" useFirstPageNumber="1" horizontalDpi="600" verticalDpi="600" orientation="portrait" paperSize="9" r:id="rId1"/>
  <headerFooter alignWithMargins="0">
    <oddFooter>&amp;C&amp;"Arial,粗體"- &amp;P+1 -</oddFooter>
  </headerFooter>
</worksheet>
</file>

<file path=xl/worksheets/sheet4.xml><?xml version="1.0" encoding="utf-8"?>
<worksheet xmlns="http://schemas.openxmlformats.org/spreadsheetml/2006/main" xmlns:r="http://schemas.openxmlformats.org/officeDocument/2006/relationships">
  <sheetPr>
    <tabColor rgb="FFFFC000"/>
  </sheetPr>
  <dimension ref="A1:S39"/>
  <sheetViews>
    <sheetView tabSelected="1" view="pageBreakPreview" zoomScale="60" zoomScalePageLayoutView="0" workbookViewId="0" topLeftCell="A1">
      <selection activeCell="K13" sqref="K13"/>
    </sheetView>
  </sheetViews>
  <sheetFormatPr defaultColWidth="9.00390625" defaultRowHeight="16.5"/>
  <cols>
    <col min="1" max="1" width="12.625" style="66" customWidth="1"/>
    <col min="2" max="2" width="15.125" style="66" customWidth="1"/>
    <col min="3" max="3" width="9.375" style="66" bestFit="1" customWidth="1"/>
    <col min="4" max="4" width="8.375" style="66" customWidth="1"/>
    <col min="5" max="5" width="8.125" style="66" bestFit="1" customWidth="1"/>
    <col min="6" max="7" width="7.625" style="66" bestFit="1" customWidth="1"/>
    <col min="8" max="8" width="8.50390625" style="66" customWidth="1"/>
    <col min="9" max="9" width="8.375" style="66" customWidth="1"/>
    <col min="10" max="10" width="7.625" style="66" bestFit="1" customWidth="1"/>
    <col min="11" max="12" width="9.25390625" style="66" bestFit="1" customWidth="1"/>
    <col min="13" max="13" width="9.50390625" style="66" bestFit="1" customWidth="1"/>
    <col min="14" max="14" width="9.75390625" style="66" customWidth="1"/>
    <col min="15" max="15" width="10.375" style="66" customWidth="1"/>
    <col min="16" max="16" width="9.75390625" style="66" customWidth="1"/>
    <col min="17" max="16384" width="9.00390625" style="66" customWidth="1"/>
  </cols>
  <sheetData>
    <row r="1" spans="1:16" s="6" customFormat="1" ht="19.5" customHeight="1">
      <c r="A1" s="18" t="s">
        <v>439</v>
      </c>
      <c r="B1" s="18"/>
      <c r="C1" s="18"/>
      <c r="P1" s="7" t="s">
        <v>438</v>
      </c>
    </row>
    <row r="2" spans="1:16" s="65" customFormat="1" ht="19.5" customHeight="1">
      <c r="A2" s="334" t="s">
        <v>437</v>
      </c>
      <c r="B2" s="334"/>
      <c r="C2" s="334"/>
      <c r="D2" s="334"/>
      <c r="E2" s="334"/>
      <c r="F2" s="334"/>
      <c r="G2" s="334"/>
      <c r="H2" s="334"/>
      <c r="I2" s="334" t="s">
        <v>436</v>
      </c>
      <c r="J2" s="334"/>
      <c r="K2" s="334"/>
      <c r="L2" s="334"/>
      <c r="M2" s="334"/>
      <c r="N2" s="334"/>
      <c r="O2" s="334"/>
      <c r="P2" s="334"/>
    </row>
    <row r="3" spans="1:16" ht="15" customHeight="1">
      <c r="A3" s="345" t="s">
        <v>435</v>
      </c>
      <c r="B3" s="345"/>
      <c r="C3" s="345"/>
      <c r="D3" s="345"/>
      <c r="E3" s="345"/>
      <c r="F3" s="345"/>
      <c r="G3" s="345"/>
      <c r="H3" s="345"/>
      <c r="I3" s="345" t="s">
        <v>434</v>
      </c>
      <c r="J3" s="345"/>
      <c r="K3" s="345"/>
      <c r="L3" s="345"/>
      <c r="M3" s="345"/>
      <c r="N3" s="345"/>
      <c r="O3" s="345"/>
      <c r="P3" s="345"/>
    </row>
    <row r="4" spans="1:18" s="6" customFormat="1" ht="15" customHeight="1" thickBot="1">
      <c r="A4" s="43"/>
      <c r="B4" s="43"/>
      <c r="C4" s="10"/>
      <c r="D4" s="10"/>
      <c r="E4" s="10"/>
      <c r="F4" s="10"/>
      <c r="G4" s="342" t="s">
        <v>433</v>
      </c>
      <c r="H4" s="355"/>
      <c r="I4" s="10"/>
      <c r="J4" s="10"/>
      <c r="K4" s="10"/>
      <c r="L4" s="11"/>
      <c r="M4" s="44"/>
      <c r="N4" s="44"/>
      <c r="O4" s="44"/>
      <c r="P4" s="12" t="s">
        <v>432</v>
      </c>
      <c r="Q4" s="28"/>
      <c r="R4" s="28"/>
    </row>
    <row r="5" spans="1:16" s="6" customFormat="1" ht="27.75" customHeight="1">
      <c r="A5" s="358" t="s">
        <v>431</v>
      </c>
      <c r="B5" s="359"/>
      <c r="C5" s="143" t="s">
        <v>430</v>
      </c>
      <c r="D5" s="138" t="s">
        <v>429</v>
      </c>
      <c r="E5" s="136" t="s">
        <v>428</v>
      </c>
      <c r="F5" s="136" t="s">
        <v>427</v>
      </c>
      <c r="G5" s="136" t="s">
        <v>426</v>
      </c>
      <c r="H5" s="144" t="s">
        <v>425</v>
      </c>
      <c r="I5" s="138" t="s">
        <v>424</v>
      </c>
      <c r="J5" s="145" t="s">
        <v>423</v>
      </c>
      <c r="K5" s="136" t="s">
        <v>422</v>
      </c>
      <c r="L5" s="136" t="s">
        <v>421</v>
      </c>
      <c r="M5" s="136" t="s">
        <v>420</v>
      </c>
      <c r="N5" s="136" t="s">
        <v>419</v>
      </c>
      <c r="O5" s="136" t="s">
        <v>418</v>
      </c>
      <c r="P5" s="137" t="s">
        <v>417</v>
      </c>
    </row>
    <row r="6" spans="1:16" s="6" customFormat="1" ht="39.75" customHeight="1" thickBot="1">
      <c r="A6" s="360" t="s">
        <v>416</v>
      </c>
      <c r="B6" s="339"/>
      <c r="C6" s="14" t="s">
        <v>415</v>
      </c>
      <c r="D6" s="14" t="s">
        <v>414</v>
      </c>
      <c r="E6" s="15" t="s">
        <v>413</v>
      </c>
      <c r="F6" s="15" t="s">
        <v>412</v>
      </c>
      <c r="G6" s="15" t="s">
        <v>411</v>
      </c>
      <c r="H6" s="16" t="s">
        <v>410</v>
      </c>
      <c r="I6" s="14" t="s">
        <v>409</v>
      </c>
      <c r="J6" s="15" t="s">
        <v>408</v>
      </c>
      <c r="K6" s="15" t="s">
        <v>407</v>
      </c>
      <c r="L6" s="15" t="s">
        <v>406</v>
      </c>
      <c r="M6" s="15" t="s">
        <v>405</v>
      </c>
      <c r="N6" s="15" t="s">
        <v>404</v>
      </c>
      <c r="O6" s="15" t="s">
        <v>403</v>
      </c>
      <c r="P6" s="16" t="s">
        <v>402</v>
      </c>
    </row>
    <row r="7" spans="1:16" s="6" customFormat="1" ht="4.5" customHeight="1">
      <c r="A7" s="29"/>
      <c r="B7" s="24"/>
      <c r="C7" s="99"/>
      <c r="D7" s="94"/>
      <c r="E7" s="94"/>
      <c r="F7" s="94"/>
      <c r="G7" s="94"/>
      <c r="H7" s="94"/>
      <c r="I7" s="94"/>
      <c r="J7" s="94"/>
      <c r="K7" s="94"/>
      <c r="L7" s="94"/>
      <c r="M7" s="94"/>
      <c r="N7" s="94"/>
      <c r="O7" s="94"/>
      <c r="P7" s="94"/>
    </row>
    <row r="8" spans="1:16" s="6" customFormat="1" ht="18" customHeight="1">
      <c r="A8" s="29" t="s">
        <v>401</v>
      </c>
      <c r="B8" s="25" t="s">
        <v>227</v>
      </c>
      <c r="C8" s="146">
        <v>1211335</v>
      </c>
      <c r="D8" s="147">
        <v>30014</v>
      </c>
      <c r="E8" s="147">
        <v>129639</v>
      </c>
      <c r="F8" s="147">
        <v>124439</v>
      </c>
      <c r="G8" s="147">
        <v>1545</v>
      </c>
      <c r="H8" s="147">
        <v>14459</v>
      </c>
      <c r="I8" s="147" t="s">
        <v>224</v>
      </c>
      <c r="J8" s="147">
        <v>13666</v>
      </c>
      <c r="K8" s="147">
        <v>12011</v>
      </c>
      <c r="L8" s="147">
        <v>17378</v>
      </c>
      <c r="M8" s="147">
        <v>299319</v>
      </c>
      <c r="N8" s="147">
        <v>9896</v>
      </c>
      <c r="O8" s="147" t="s">
        <v>224</v>
      </c>
      <c r="P8" s="147">
        <v>179048</v>
      </c>
    </row>
    <row r="9" spans="1:16" s="6" customFormat="1" ht="23.25" customHeight="1">
      <c r="A9" s="29">
        <v>2005</v>
      </c>
      <c r="B9" s="25" t="s">
        <v>228</v>
      </c>
      <c r="C9" s="146">
        <v>1390842</v>
      </c>
      <c r="D9" s="147">
        <v>30714</v>
      </c>
      <c r="E9" s="147">
        <v>134213</v>
      </c>
      <c r="F9" s="147">
        <v>126274</v>
      </c>
      <c r="G9" s="147">
        <v>1545</v>
      </c>
      <c r="H9" s="147">
        <v>34559</v>
      </c>
      <c r="I9" s="147" t="s">
        <v>224</v>
      </c>
      <c r="J9" s="147">
        <v>13666</v>
      </c>
      <c r="K9" s="147">
        <v>29379</v>
      </c>
      <c r="L9" s="147">
        <v>17378</v>
      </c>
      <c r="M9" s="147">
        <v>411719</v>
      </c>
      <c r="N9" s="147">
        <v>10736</v>
      </c>
      <c r="O9" s="147" t="s">
        <v>224</v>
      </c>
      <c r="P9" s="147">
        <v>179048</v>
      </c>
    </row>
    <row r="10" spans="1:16" s="6" customFormat="1" ht="4.5" customHeight="1">
      <c r="A10" s="29"/>
      <c r="B10" s="24"/>
      <c r="C10" s="146"/>
      <c r="D10" s="147"/>
      <c r="E10" s="147"/>
      <c r="F10" s="147"/>
      <c r="G10" s="147"/>
      <c r="H10" s="147"/>
      <c r="I10" s="147"/>
      <c r="J10" s="147"/>
      <c r="K10" s="147"/>
      <c r="L10" s="147"/>
      <c r="M10" s="147"/>
      <c r="N10" s="147"/>
      <c r="O10" s="147" t="s">
        <v>224</v>
      </c>
      <c r="P10" s="147"/>
    </row>
    <row r="11" spans="1:16" s="6" customFormat="1" ht="18" customHeight="1">
      <c r="A11" s="29" t="s">
        <v>229</v>
      </c>
      <c r="B11" s="25" t="s">
        <v>227</v>
      </c>
      <c r="C11" s="146">
        <v>1074384</v>
      </c>
      <c r="D11" s="147">
        <v>30191</v>
      </c>
      <c r="E11" s="147">
        <v>129202</v>
      </c>
      <c r="F11" s="147">
        <v>156227</v>
      </c>
      <c r="G11" s="147">
        <v>1979</v>
      </c>
      <c r="H11" s="147">
        <v>21135</v>
      </c>
      <c r="I11" s="147" t="s">
        <v>224</v>
      </c>
      <c r="J11" s="147">
        <v>13352</v>
      </c>
      <c r="K11" s="147">
        <v>13185</v>
      </c>
      <c r="L11" s="147">
        <v>18437</v>
      </c>
      <c r="M11" s="147">
        <v>86060</v>
      </c>
      <c r="N11" s="147">
        <v>9038</v>
      </c>
      <c r="O11" s="147" t="s">
        <v>224</v>
      </c>
      <c r="P11" s="147">
        <v>172024</v>
      </c>
    </row>
    <row r="12" spans="1:16" s="6" customFormat="1" ht="23.25" customHeight="1">
      <c r="A12" s="29">
        <v>2006</v>
      </c>
      <c r="B12" s="25" t="s">
        <v>228</v>
      </c>
      <c r="C12" s="146">
        <v>1189400</v>
      </c>
      <c r="D12" s="147">
        <v>30291</v>
      </c>
      <c r="E12" s="147">
        <v>133827</v>
      </c>
      <c r="F12" s="147">
        <v>197023</v>
      </c>
      <c r="G12" s="147">
        <v>1979</v>
      </c>
      <c r="H12" s="147">
        <v>40835</v>
      </c>
      <c r="I12" s="147" t="s">
        <v>224</v>
      </c>
      <c r="J12" s="147">
        <v>15771</v>
      </c>
      <c r="K12" s="147">
        <v>15950</v>
      </c>
      <c r="L12" s="147">
        <v>18437</v>
      </c>
      <c r="M12" s="147">
        <v>102584</v>
      </c>
      <c r="N12" s="147">
        <v>8538</v>
      </c>
      <c r="O12" s="147" t="s">
        <v>224</v>
      </c>
      <c r="P12" s="147">
        <v>173964</v>
      </c>
    </row>
    <row r="13" spans="1:16" s="6" customFormat="1" ht="4.5" customHeight="1">
      <c r="A13" s="29"/>
      <c r="B13" s="24"/>
      <c r="C13" s="146"/>
      <c r="D13" s="147"/>
      <c r="E13" s="147"/>
      <c r="F13" s="147"/>
      <c r="G13" s="147"/>
      <c r="H13" s="147"/>
      <c r="I13" s="147"/>
      <c r="J13" s="147"/>
      <c r="K13" s="147"/>
      <c r="L13" s="147"/>
      <c r="M13" s="147"/>
      <c r="N13" s="147"/>
      <c r="O13" s="147" t="s">
        <v>224</v>
      </c>
      <c r="P13" s="147"/>
    </row>
    <row r="14" spans="1:16" s="6" customFormat="1" ht="18" customHeight="1">
      <c r="A14" s="29" t="s">
        <v>230</v>
      </c>
      <c r="B14" s="25" t="s">
        <v>227</v>
      </c>
      <c r="C14" s="146">
        <v>1439239</v>
      </c>
      <c r="D14" s="147">
        <v>30263</v>
      </c>
      <c r="E14" s="147">
        <v>139295</v>
      </c>
      <c r="F14" s="147">
        <v>121811</v>
      </c>
      <c r="G14" s="147">
        <v>2302</v>
      </c>
      <c r="H14" s="147">
        <v>24924</v>
      </c>
      <c r="I14" s="147" t="s">
        <v>224</v>
      </c>
      <c r="J14" s="147">
        <v>17538</v>
      </c>
      <c r="K14" s="147">
        <v>18086</v>
      </c>
      <c r="L14" s="147">
        <v>18522</v>
      </c>
      <c r="M14" s="147">
        <v>468448</v>
      </c>
      <c r="N14" s="147">
        <v>10885</v>
      </c>
      <c r="O14" s="147" t="s">
        <v>224</v>
      </c>
      <c r="P14" s="147">
        <v>175704</v>
      </c>
    </row>
    <row r="15" spans="1:16" s="6" customFormat="1" ht="23.25" customHeight="1">
      <c r="A15" s="29">
        <v>2007</v>
      </c>
      <c r="B15" s="25" t="s">
        <v>228</v>
      </c>
      <c r="C15" s="146">
        <v>1477783</v>
      </c>
      <c r="D15" s="147">
        <v>30263</v>
      </c>
      <c r="E15" s="147">
        <v>139990</v>
      </c>
      <c r="F15" s="147">
        <v>124153</v>
      </c>
      <c r="G15" s="147">
        <v>2302</v>
      </c>
      <c r="H15" s="147">
        <v>27274</v>
      </c>
      <c r="I15" s="147" t="s">
        <v>224</v>
      </c>
      <c r="J15" s="147">
        <v>20543</v>
      </c>
      <c r="K15" s="147">
        <v>16288</v>
      </c>
      <c r="L15" s="147">
        <v>18522</v>
      </c>
      <c r="M15" s="147">
        <v>499548</v>
      </c>
      <c r="N15" s="147">
        <v>10885</v>
      </c>
      <c r="O15" s="147" t="s">
        <v>224</v>
      </c>
      <c r="P15" s="147">
        <v>176554</v>
      </c>
    </row>
    <row r="16" spans="1:16" s="6" customFormat="1" ht="4.5" customHeight="1">
      <c r="A16" s="29"/>
      <c r="B16" s="24"/>
      <c r="C16" s="146"/>
      <c r="D16" s="147"/>
      <c r="E16" s="147"/>
      <c r="F16" s="147"/>
      <c r="G16" s="147"/>
      <c r="H16" s="147"/>
      <c r="I16" s="147"/>
      <c r="J16" s="147"/>
      <c r="K16" s="147"/>
      <c r="L16" s="147"/>
      <c r="M16" s="147"/>
      <c r="N16" s="147"/>
      <c r="O16" s="147" t="s">
        <v>224</v>
      </c>
      <c r="P16" s="147"/>
    </row>
    <row r="17" spans="1:16" s="6" customFormat="1" ht="18" customHeight="1">
      <c r="A17" s="29" t="s">
        <v>231</v>
      </c>
      <c r="B17" s="25" t="s">
        <v>227</v>
      </c>
      <c r="C17" s="148">
        <v>1138973</v>
      </c>
      <c r="D17" s="147">
        <v>30202</v>
      </c>
      <c r="E17" s="147">
        <v>144312</v>
      </c>
      <c r="F17" s="147">
        <v>149080</v>
      </c>
      <c r="G17" s="147">
        <v>2111</v>
      </c>
      <c r="H17" s="147">
        <v>13351</v>
      </c>
      <c r="I17" s="147" t="s">
        <v>224</v>
      </c>
      <c r="J17" s="147">
        <v>19655</v>
      </c>
      <c r="K17" s="147">
        <v>17162</v>
      </c>
      <c r="L17" s="147">
        <v>21030</v>
      </c>
      <c r="M17" s="147">
        <v>76110</v>
      </c>
      <c r="N17" s="147">
        <v>8819</v>
      </c>
      <c r="O17" s="147" t="s">
        <v>224</v>
      </c>
      <c r="P17" s="147">
        <v>178790</v>
      </c>
    </row>
    <row r="18" spans="1:16" s="6" customFormat="1" ht="23.25" customHeight="1">
      <c r="A18" s="29">
        <v>2008</v>
      </c>
      <c r="B18" s="25" t="s">
        <v>228</v>
      </c>
      <c r="C18" s="148">
        <v>1188482</v>
      </c>
      <c r="D18" s="147">
        <v>30202</v>
      </c>
      <c r="E18" s="147">
        <v>144312</v>
      </c>
      <c r="F18" s="147">
        <v>149080</v>
      </c>
      <c r="G18" s="147">
        <v>2111</v>
      </c>
      <c r="H18" s="147">
        <v>13351</v>
      </c>
      <c r="I18" s="147" t="s">
        <v>224</v>
      </c>
      <c r="J18" s="147">
        <v>19655</v>
      </c>
      <c r="K18" s="147">
        <v>17162</v>
      </c>
      <c r="L18" s="147">
        <v>21030</v>
      </c>
      <c r="M18" s="147">
        <v>76110</v>
      </c>
      <c r="N18" s="147">
        <v>8819</v>
      </c>
      <c r="O18" s="147" t="s">
        <v>224</v>
      </c>
      <c r="P18" s="147">
        <v>178790</v>
      </c>
    </row>
    <row r="19" spans="1:16" s="6" customFormat="1" ht="4.5" customHeight="1">
      <c r="A19" s="29"/>
      <c r="B19" s="25"/>
      <c r="C19" s="146"/>
      <c r="D19" s="147"/>
      <c r="E19" s="147"/>
      <c r="F19" s="147"/>
      <c r="G19" s="147"/>
      <c r="H19" s="147"/>
      <c r="I19" s="147"/>
      <c r="J19" s="147"/>
      <c r="K19" s="147"/>
      <c r="L19" s="147"/>
      <c r="M19" s="147"/>
      <c r="N19" s="147"/>
      <c r="O19" s="147" t="s">
        <v>224</v>
      </c>
      <c r="P19" s="147"/>
    </row>
    <row r="20" spans="1:16" s="6" customFormat="1" ht="18" customHeight="1">
      <c r="A20" s="29" t="s">
        <v>232</v>
      </c>
      <c r="B20" s="25" t="s">
        <v>227</v>
      </c>
      <c r="C20" s="148">
        <v>1290508</v>
      </c>
      <c r="D20" s="149">
        <v>30602</v>
      </c>
      <c r="E20" s="149">
        <v>153523</v>
      </c>
      <c r="F20" s="149">
        <v>142248</v>
      </c>
      <c r="G20" s="149">
        <v>2103</v>
      </c>
      <c r="H20" s="149">
        <v>22874</v>
      </c>
      <c r="I20" s="149" t="s">
        <v>224</v>
      </c>
      <c r="J20" s="149">
        <v>26786</v>
      </c>
      <c r="K20" s="149">
        <v>21216</v>
      </c>
      <c r="L20" s="149">
        <v>20116</v>
      </c>
      <c r="M20" s="149">
        <v>232927</v>
      </c>
      <c r="N20" s="149">
        <v>11076</v>
      </c>
      <c r="O20" s="147" t="s">
        <v>224</v>
      </c>
      <c r="P20" s="149">
        <v>177592</v>
      </c>
    </row>
    <row r="21" spans="1:16" s="6" customFormat="1" ht="23.25" customHeight="1">
      <c r="A21" s="29">
        <v>2009</v>
      </c>
      <c r="B21" s="25" t="s">
        <v>228</v>
      </c>
      <c r="C21" s="148">
        <v>1465980</v>
      </c>
      <c r="D21" s="147">
        <v>30602</v>
      </c>
      <c r="E21" s="147">
        <v>157817</v>
      </c>
      <c r="F21" s="147">
        <v>142448</v>
      </c>
      <c r="G21" s="147">
        <v>2103</v>
      </c>
      <c r="H21" s="147">
        <v>22874</v>
      </c>
      <c r="I21" s="147" t="s">
        <v>224</v>
      </c>
      <c r="J21" s="147">
        <v>35539</v>
      </c>
      <c r="K21" s="147">
        <v>21516</v>
      </c>
      <c r="L21" s="147">
        <v>20116</v>
      </c>
      <c r="M21" s="147">
        <v>377142</v>
      </c>
      <c r="N21" s="147">
        <v>11076</v>
      </c>
      <c r="O21" s="147" t="s">
        <v>224</v>
      </c>
      <c r="P21" s="147">
        <v>183612</v>
      </c>
    </row>
    <row r="22" spans="1:16" s="6" customFormat="1" ht="4.5" customHeight="1">
      <c r="A22" s="29"/>
      <c r="B22" s="25"/>
      <c r="C22" s="146"/>
      <c r="D22" s="147"/>
      <c r="E22" s="147"/>
      <c r="F22" s="147"/>
      <c r="G22" s="147"/>
      <c r="H22" s="147"/>
      <c r="I22" s="147"/>
      <c r="J22" s="147"/>
      <c r="K22" s="147"/>
      <c r="L22" s="147"/>
      <c r="M22" s="147"/>
      <c r="N22" s="147"/>
      <c r="O22" s="147" t="s">
        <v>224</v>
      </c>
      <c r="P22" s="147"/>
    </row>
    <row r="23" spans="1:16" s="6" customFormat="1" ht="18" customHeight="1">
      <c r="A23" s="29" t="s">
        <v>233</v>
      </c>
      <c r="B23" s="25" t="s">
        <v>227</v>
      </c>
      <c r="C23" s="148">
        <v>1314641</v>
      </c>
      <c r="D23" s="149">
        <v>31541</v>
      </c>
      <c r="E23" s="149">
        <v>151382</v>
      </c>
      <c r="F23" s="149">
        <v>146687</v>
      </c>
      <c r="G23" s="149">
        <v>2570</v>
      </c>
      <c r="H23" s="149">
        <v>20959</v>
      </c>
      <c r="I23" s="147" t="s">
        <v>224</v>
      </c>
      <c r="J23" s="149">
        <v>24536</v>
      </c>
      <c r="K23" s="149">
        <v>18945</v>
      </c>
      <c r="L23" s="149">
        <v>23330</v>
      </c>
      <c r="M23" s="149">
        <v>245569</v>
      </c>
      <c r="N23" s="149">
        <v>13588</v>
      </c>
      <c r="O23" s="147" t="s">
        <v>224</v>
      </c>
      <c r="P23" s="149">
        <v>186089</v>
      </c>
    </row>
    <row r="24" spans="1:16" s="6" customFormat="1" ht="23.25" customHeight="1">
      <c r="A24" s="29">
        <v>2010</v>
      </c>
      <c r="B24" s="25" t="s">
        <v>228</v>
      </c>
      <c r="C24" s="148">
        <v>1468293</v>
      </c>
      <c r="D24" s="149">
        <v>31741</v>
      </c>
      <c r="E24" s="149">
        <v>158635</v>
      </c>
      <c r="F24" s="149">
        <v>157516</v>
      </c>
      <c r="G24" s="149">
        <v>2570</v>
      </c>
      <c r="H24" s="149">
        <v>23058</v>
      </c>
      <c r="I24" s="147" t="s">
        <v>224</v>
      </c>
      <c r="J24" s="149">
        <v>30986</v>
      </c>
      <c r="K24" s="149">
        <v>18945</v>
      </c>
      <c r="L24" s="149">
        <v>23330</v>
      </c>
      <c r="M24" s="149">
        <v>293567</v>
      </c>
      <c r="N24" s="149">
        <v>13588</v>
      </c>
      <c r="O24" s="147" t="s">
        <v>224</v>
      </c>
      <c r="P24" s="149">
        <v>186497</v>
      </c>
    </row>
    <row r="25" spans="1:16" s="6" customFormat="1" ht="4.5" customHeight="1">
      <c r="A25" s="29"/>
      <c r="B25" s="25"/>
      <c r="C25" s="146"/>
      <c r="D25" s="147"/>
      <c r="E25" s="147"/>
      <c r="F25" s="147"/>
      <c r="G25" s="147"/>
      <c r="H25" s="147"/>
      <c r="I25" s="147"/>
      <c r="J25" s="147"/>
      <c r="K25" s="147"/>
      <c r="L25" s="147"/>
      <c r="M25" s="147"/>
      <c r="N25" s="147"/>
      <c r="O25" s="147"/>
      <c r="P25" s="147"/>
    </row>
    <row r="26" spans="1:16" s="61" customFormat="1" ht="18" customHeight="1">
      <c r="A26" s="29" t="s">
        <v>234</v>
      </c>
      <c r="B26" s="25" t="s">
        <v>227</v>
      </c>
      <c r="C26" s="148">
        <v>1491643</v>
      </c>
      <c r="D26" s="149">
        <v>36198</v>
      </c>
      <c r="E26" s="149">
        <v>144710</v>
      </c>
      <c r="F26" s="149">
        <v>139304</v>
      </c>
      <c r="G26" s="149">
        <v>2220</v>
      </c>
      <c r="H26" s="149">
        <v>16354</v>
      </c>
      <c r="I26" s="147" t="s">
        <v>224</v>
      </c>
      <c r="J26" s="149">
        <v>26576</v>
      </c>
      <c r="K26" s="149">
        <v>18555</v>
      </c>
      <c r="L26" s="149">
        <v>25799</v>
      </c>
      <c r="M26" s="149">
        <v>395886</v>
      </c>
      <c r="N26" s="149">
        <v>11016</v>
      </c>
      <c r="O26" s="147" t="s">
        <v>224</v>
      </c>
      <c r="P26" s="149">
        <v>217591</v>
      </c>
    </row>
    <row r="27" spans="1:16" s="61" customFormat="1" ht="23.25" customHeight="1">
      <c r="A27" s="29">
        <v>2011</v>
      </c>
      <c r="B27" s="25" t="s">
        <v>228</v>
      </c>
      <c r="C27" s="148">
        <v>1673864</v>
      </c>
      <c r="D27" s="149">
        <v>36198</v>
      </c>
      <c r="E27" s="149">
        <v>146953</v>
      </c>
      <c r="F27" s="149">
        <v>142569</v>
      </c>
      <c r="G27" s="149">
        <v>2220</v>
      </c>
      <c r="H27" s="149">
        <v>22449</v>
      </c>
      <c r="I27" s="147" t="s">
        <v>224</v>
      </c>
      <c r="J27" s="149">
        <v>36426</v>
      </c>
      <c r="K27" s="149">
        <v>19555</v>
      </c>
      <c r="L27" s="149">
        <v>25799</v>
      </c>
      <c r="M27" s="149">
        <v>477518</v>
      </c>
      <c r="N27" s="149">
        <v>11016</v>
      </c>
      <c r="O27" s="147" t="s">
        <v>224</v>
      </c>
      <c r="P27" s="149">
        <v>230091</v>
      </c>
    </row>
    <row r="28" spans="1:16" s="6" customFormat="1" ht="4.5" customHeight="1">
      <c r="A28" s="29"/>
      <c r="B28" s="25"/>
      <c r="C28" s="146"/>
      <c r="D28" s="147"/>
      <c r="E28" s="147"/>
      <c r="F28" s="147"/>
      <c r="G28" s="147"/>
      <c r="H28" s="147"/>
      <c r="I28" s="147"/>
      <c r="J28" s="147"/>
      <c r="K28" s="147"/>
      <c r="L28" s="147"/>
      <c r="M28" s="147"/>
      <c r="N28" s="147"/>
      <c r="O28" s="147"/>
      <c r="P28" s="147"/>
    </row>
    <row r="29" spans="1:16" s="61" customFormat="1" ht="18" customHeight="1">
      <c r="A29" s="29" t="s">
        <v>235</v>
      </c>
      <c r="B29" s="25" t="s">
        <v>227</v>
      </c>
      <c r="C29" s="148">
        <v>1336507</v>
      </c>
      <c r="D29" s="149">
        <v>31929</v>
      </c>
      <c r="E29" s="149">
        <v>145697</v>
      </c>
      <c r="F29" s="149">
        <v>140011</v>
      </c>
      <c r="G29" s="149">
        <v>2690</v>
      </c>
      <c r="H29" s="149">
        <v>17676</v>
      </c>
      <c r="I29" s="147" t="s">
        <v>224</v>
      </c>
      <c r="J29" s="149">
        <v>30156</v>
      </c>
      <c r="K29" s="149">
        <v>27378</v>
      </c>
      <c r="L29" s="149">
        <v>28744</v>
      </c>
      <c r="M29" s="149">
        <v>153292</v>
      </c>
      <c r="N29" s="149">
        <v>13737</v>
      </c>
      <c r="O29" s="147" t="s">
        <v>224</v>
      </c>
      <c r="P29" s="149">
        <v>240550</v>
      </c>
    </row>
    <row r="30" spans="1:16" s="61" customFormat="1" ht="23.25" customHeight="1">
      <c r="A30" s="29">
        <v>2012</v>
      </c>
      <c r="B30" s="25" t="s">
        <v>228</v>
      </c>
      <c r="C30" s="148">
        <v>1376173</v>
      </c>
      <c r="D30" s="149">
        <v>31949</v>
      </c>
      <c r="E30" s="149">
        <v>145977</v>
      </c>
      <c r="F30" s="149">
        <v>142415</v>
      </c>
      <c r="G30" s="149">
        <v>2690</v>
      </c>
      <c r="H30" s="149">
        <v>22295</v>
      </c>
      <c r="I30" s="147" t="s">
        <v>224</v>
      </c>
      <c r="J30" s="149">
        <v>32305</v>
      </c>
      <c r="K30" s="149">
        <v>39378</v>
      </c>
      <c r="L30" s="149">
        <v>28944</v>
      </c>
      <c r="M30" s="149">
        <v>153367</v>
      </c>
      <c r="N30" s="149">
        <v>13737</v>
      </c>
      <c r="O30" s="147" t="s">
        <v>224</v>
      </c>
      <c r="P30" s="149">
        <v>255250</v>
      </c>
    </row>
    <row r="31" spans="1:16" s="6" customFormat="1" ht="4.5" customHeight="1">
      <c r="A31" s="29"/>
      <c r="B31" s="25"/>
      <c r="C31" s="146"/>
      <c r="D31" s="147"/>
      <c r="E31" s="147"/>
      <c r="F31" s="147"/>
      <c r="G31" s="147"/>
      <c r="H31" s="147"/>
      <c r="I31" s="147"/>
      <c r="J31" s="147"/>
      <c r="K31" s="147"/>
      <c r="L31" s="147"/>
      <c r="M31" s="147"/>
      <c r="N31" s="147"/>
      <c r="O31" s="147"/>
      <c r="P31" s="147"/>
    </row>
    <row r="32" spans="1:16" s="61" customFormat="1" ht="18" customHeight="1">
      <c r="A32" s="29" t="s">
        <v>236</v>
      </c>
      <c r="B32" s="25" t="s">
        <v>227</v>
      </c>
      <c r="C32" s="148">
        <v>1168696</v>
      </c>
      <c r="D32" s="149">
        <v>31643</v>
      </c>
      <c r="E32" s="149">
        <v>153157</v>
      </c>
      <c r="F32" s="149">
        <v>154309</v>
      </c>
      <c r="G32" s="149">
        <v>2650</v>
      </c>
      <c r="H32" s="149">
        <v>18077</v>
      </c>
      <c r="I32" s="147" t="s">
        <v>224</v>
      </c>
      <c r="J32" s="149">
        <v>28276</v>
      </c>
      <c r="K32" s="149">
        <v>27897</v>
      </c>
      <c r="L32" s="149">
        <v>36470</v>
      </c>
      <c r="M32" s="149">
        <v>170928</v>
      </c>
      <c r="N32" s="149">
        <v>11563</v>
      </c>
      <c r="O32" s="147" t="s">
        <v>224</v>
      </c>
      <c r="P32" s="149">
        <v>47055</v>
      </c>
    </row>
    <row r="33" spans="1:16" s="61" customFormat="1" ht="23.25" customHeight="1">
      <c r="A33" s="29">
        <v>2013</v>
      </c>
      <c r="B33" s="25" t="s">
        <v>228</v>
      </c>
      <c r="C33" s="148">
        <v>1189373</v>
      </c>
      <c r="D33" s="149">
        <v>31643</v>
      </c>
      <c r="E33" s="149">
        <v>155157</v>
      </c>
      <c r="F33" s="149">
        <v>158837</v>
      </c>
      <c r="G33" s="149">
        <v>2650</v>
      </c>
      <c r="H33" s="149">
        <v>18102</v>
      </c>
      <c r="I33" s="147" t="s">
        <v>224</v>
      </c>
      <c r="J33" s="149">
        <v>32974</v>
      </c>
      <c r="K33" s="149">
        <v>28597</v>
      </c>
      <c r="L33" s="149">
        <v>36470</v>
      </c>
      <c r="M33" s="149">
        <v>170928</v>
      </c>
      <c r="N33" s="149">
        <v>11563</v>
      </c>
      <c r="O33" s="147" t="s">
        <v>224</v>
      </c>
      <c r="P33" s="149">
        <v>47055</v>
      </c>
    </row>
    <row r="34" spans="1:16" s="61" customFormat="1" ht="4.5" customHeight="1">
      <c r="A34" s="29"/>
      <c r="B34" s="25"/>
      <c r="C34" s="148"/>
      <c r="D34" s="149"/>
      <c r="E34" s="149"/>
      <c r="F34" s="149"/>
      <c r="G34" s="149"/>
      <c r="H34" s="149"/>
      <c r="I34" s="147"/>
      <c r="J34" s="149"/>
      <c r="K34" s="149"/>
      <c r="L34" s="149"/>
      <c r="M34" s="149"/>
      <c r="N34" s="149"/>
      <c r="O34" s="147"/>
      <c r="P34" s="149"/>
    </row>
    <row r="35" spans="1:19" s="140" customFormat="1" ht="18" customHeight="1">
      <c r="A35" s="29" t="s">
        <v>400</v>
      </c>
      <c r="B35" s="25" t="s">
        <v>399</v>
      </c>
      <c r="C35" s="150">
        <v>1226055</v>
      </c>
      <c r="D35" s="149">
        <v>32135</v>
      </c>
      <c r="E35" s="149">
        <v>167669</v>
      </c>
      <c r="F35" s="149">
        <v>165438</v>
      </c>
      <c r="G35" s="149">
        <v>2714</v>
      </c>
      <c r="H35" s="149">
        <v>78362</v>
      </c>
      <c r="I35" s="147" t="s">
        <v>224</v>
      </c>
      <c r="J35" s="149">
        <v>25975</v>
      </c>
      <c r="K35" s="149">
        <v>28935</v>
      </c>
      <c r="L35" s="147">
        <v>31955</v>
      </c>
      <c r="M35" s="149">
        <v>191237</v>
      </c>
      <c r="N35" s="149">
        <v>11727</v>
      </c>
      <c r="O35" s="147" t="s">
        <v>224</v>
      </c>
      <c r="P35" s="149">
        <v>46228</v>
      </c>
      <c r="Q35" s="63"/>
      <c r="R35" s="10"/>
      <c r="S35" s="63"/>
    </row>
    <row r="36" spans="1:17" s="140" customFormat="1" ht="23.25" customHeight="1">
      <c r="A36" s="29">
        <v>2014</v>
      </c>
      <c r="B36" s="25" t="s">
        <v>398</v>
      </c>
      <c r="C36" s="150">
        <v>1586889</v>
      </c>
      <c r="D36" s="149">
        <v>32135</v>
      </c>
      <c r="E36" s="149">
        <v>167669</v>
      </c>
      <c r="F36" s="149">
        <v>171910</v>
      </c>
      <c r="G36" s="149">
        <v>2864</v>
      </c>
      <c r="H36" s="149">
        <v>91038</v>
      </c>
      <c r="I36" s="147" t="s">
        <v>224</v>
      </c>
      <c r="J36" s="147">
        <v>36415</v>
      </c>
      <c r="K36" s="149">
        <v>32535</v>
      </c>
      <c r="L36" s="149">
        <v>31955</v>
      </c>
      <c r="M36" s="149">
        <v>454737</v>
      </c>
      <c r="N36" s="149">
        <v>11727</v>
      </c>
      <c r="O36" s="147" t="s">
        <v>224</v>
      </c>
      <c r="P36" s="147">
        <v>46228</v>
      </c>
      <c r="Q36" s="63"/>
    </row>
    <row r="37" spans="1:16" s="140" customFormat="1" ht="4.5" customHeight="1" thickBot="1">
      <c r="A37" s="30"/>
      <c r="B37" s="141"/>
      <c r="C37" s="100"/>
      <c r="D37" s="101"/>
      <c r="E37" s="101"/>
      <c r="F37" s="101"/>
      <c r="G37" s="101"/>
      <c r="H37" s="101"/>
      <c r="I37" s="95"/>
      <c r="J37" s="101"/>
      <c r="K37" s="101"/>
      <c r="L37" s="101"/>
      <c r="M37" s="101"/>
      <c r="N37" s="101"/>
      <c r="O37" s="95"/>
      <c r="P37" s="101"/>
    </row>
    <row r="38" spans="1:9" s="6" customFormat="1" ht="18" customHeight="1">
      <c r="A38" s="356" t="s">
        <v>473</v>
      </c>
      <c r="B38" s="356"/>
      <c r="C38" s="356"/>
      <c r="D38" s="356"/>
      <c r="H38" s="68"/>
      <c r="I38" s="68" t="s">
        <v>397</v>
      </c>
    </row>
    <row r="39" spans="1:13" ht="13.5">
      <c r="A39" s="357"/>
      <c r="B39" s="357"/>
      <c r="C39" s="357"/>
      <c r="D39" s="357"/>
      <c r="E39" s="182"/>
      <c r="F39" s="182"/>
      <c r="G39" s="182"/>
      <c r="H39" s="182"/>
      <c r="I39" s="182"/>
      <c r="J39" s="182"/>
      <c r="K39" s="182"/>
      <c r="L39" s="182"/>
      <c r="M39" s="182"/>
    </row>
  </sheetData>
  <sheetProtection/>
  <mergeCells count="8">
    <mergeCell ref="A38:D39"/>
    <mergeCell ref="A5:B5"/>
    <mergeCell ref="A6:B6"/>
    <mergeCell ref="A2:H2"/>
    <mergeCell ref="I2:P2"/>
    <mergeCell ref="A3:H3"/>
    <mergeCell ref="I3:P3"/>
    <mergeCell ref="G4:H4"/>
  </mergeCells>
  <printOptions/>
  <pageMargins left="1.1023622047244095" right="1.062992125984252" top="1.3779527559055118" bottom="1.1811023622047245" header="0.5118110236220472" footer="0.9055118110236221"/>
  <pageSetup firstPageNumber="105" useFirstPageNumber="1" horizontalDpi="600" verticalDpi="600" orientation="portrait" paperSize="9" r:id="rId1"/>
  <headerFooter alignWithMargins="0">
    <oddFooter>&amp;C&amp;"Arial,粗體"- &amp;P+1 -</oddFooter>
  </headerFooter>
</worksheet>
</file>

<file path=xl/worksheets/sheet5.xml><?xml version="1.0" encoding="utf-8"?>
<worksheet xmlns="http://schemas.openxmlformats.org/spreadsheetml/2006/main" xmlns:r="http://schemas.openxmlformats.org/officeDocument/2006/relationships">
  <sheetPr>
    <tabColor rgb="FFFFC000"/>
  </sheetPr>
  <dimension ref="A1:N40"/>
  <sheetViews>
    <sheetView tabSelected="1" view="pageBreakPreview" zoomScaleSheetLayoutView="100" zoomScalePageLayoutView="0" workbookViewId="0" topLeftCell="A19">
      <selection activeCell="K13" sqref="K13"/>
    </sheetView>
  </sheetViews>
  <sheetFormatPr defaultColWidth="9.00390625" defaultRowHeight="16.5"/>
  <cols>
    <col min="1" max="1" width="12.625" style="66" customWidth="1"/>
    <col min="2" max="2" width="14.625" style="66" customWidth="1"/>
    <col min="3" max="3" width="10.25390625" style="66" customWidth="1"/>
    <col min="4" max="4" width="8.75390625" style="66" customWidth="1"/>
    <col min="5" max="6" width="8.625" style="66" customWidth="1"/>
    <col min="7" max="7" width="10.50390625" style="66" customWidth="1"/>
    <col min="8" max="8" width="9.875" style="66" customWidth="1"/>
    <col min="9" max="9" width="10.25390625" style="66" customWidth="1"/>
    <col min="10" max="10" width="8.00390625" style="66" bestFit="1" customWidth="1"/>
    <col min="11" max="11" width="10.75390625" style="66" customWidth="1"/>
    <col min="12" max="12" width="10.875" style="66" customWidth="1"/>
    <col min="13" max="13" width="10.00390625" style="66" customWidth="1"/>
    <col min="14" max="14" width="9.75390625" style="66" customWidth="1"/>
    <col min="15" max="16384" width="9.00390625" style="69" customWidth="1"/>
  </cols>
  <sheetData>
    <row r="1" spans="1:14" ht="15.75">
      <c r="A1" s="18" t="s">
        <v>439</v>
      </c>
      <c r="B1" s="18"/>
      <c r="C1" s="18"/>
      <c r="D1" s="6"/>
      <c r="E1" s="6"/>
      <c r="F1" s="6"/>
      <c r="G1" s="6"/>
      <c r="H1" s="6"/>
      <c r="I1" s="6"/>
      <c r="J1" s="6"/>
      <c r="K1" s="6"/>
      <c r="L1" s="6"/>
      <c r="M1" s="6"/>
      <c r="N1" s="7" t="s">
        <v>438</v>
      </c>
    </row>
    <row r="2" spans="1:14" ht="33.75" customHeight="1">
      <c r="A2" s="334" t="s">
        <v>464</v>
      </c>
      <c r="B2" s="334"/>
      <c r="C2" s="334"/>
      <c r="D2" s="334"/>
      <c r="E2" s="334"/>
      <c r="F2" s="334"/>
      <c r="G2" s="334"/>
      <c r="H2" s="361" t="s">
        <v>225</v>
      </c>
      <c r="I2" s="361"/>
      <c r="J2" s="361"/>
      <c r="K2" s="362"/>
      <c r="L2" s="361"/>
      <c r="M2" s="361"/>
      <c r="N2" s="361"/>
    </row>
    <row r="3" spans="1:14" ht="16.5">
      <c r="A3" s="345" t="s">
        <v>435</v>
      </c>
      <c r="B3" s="345"/>
      <c r="C3" s="345"/>
      <c r="D3" s="345"/>
      <c r="E3" s="345"/>
      <c r="F3" s="345"/>
      <c r="G3" s="345"/>
      <c r="H3" s="89"/>
      <c r="I3" s="89"/>
      <c r="J3" s="89"/>
      <c r="K3" s="89" t="s">
        <v>55</v>
      </c>
      <c r="L3" s="89"/>
      <c r="M3" s="89"/>
      <c r="N3" s="89"/>
    </row>
    <row r="4" spans="1:14" ht="17.25" thickBot="1">
      <c r="A4" s="43"/>
      <c r="B4" s="43"/>
      <c r="C4" s="10"/>
      <c r="D4" s="10"/>
      <c r="E4" s="10"/>
      <c r="F4" s="342" t="s">
        <v>433</v>
      </c>
      <c r="G4" s="355"/>
      <c r="H4" s="28"/>
      <c r="I4" s="28"/>
      <c r="J4" s="28"/>
      <c r="K4" s="28"/>
      <c r="L4" s="28"/>
      <c r="M4" s="28"/>
      <c r="N4" s="12" t="s">
        <v>432</v>
      </c>
    </row>
    <row r="5" spans="1:14" ht="27.75" customHeight="1">
      <c r="A5" s="358" t="s">
        <v>431</v>
      </c>
      <c r="B5" s="359"/>
      <c r="C5" s="135" t="s">
        <v>463</v>
      </c>
      <c r="D5" s="136" t="s">
        <v>462</v>
      </c>
      <c r="E5" s="136" t="s">
        <v>461</v>
      </c>
      <c r="F5" s="136" t="s">
        <v>460</v>
      </c>
      <c r="G5" s="137" t="s">
        <v>459</v>
      </c>
      <c r="H5" s="138" t="s">
        <v>458</v>
      </c>
      <c r="I5" s="136" t="s">
        <v>457</v>
      </c>
      <c r="J5" s="136" t="s">
        <v>456</v>
      </c>
      <c r="K5" s="136" t="s">
        <v>455</v>
      </c>
      <c r="L5" s="136" t="s">
        <v>454</v>
      </c>
      <c r="M5" s="136" t="s">
        <v>453</v>
      </c>
      <c r="N5" s="137" t="s">
        <v>452</v>
      </c>
    </row>
    <row r="6" spans="1:14" ht="60.75" customHeight="1" thickBot="1">
      <c r="A6" s="360" t="s">
        <v>416</v>
      </c>
      <c r="B6" s="339"/>
      <c r="C6" s="42" t="s">
        <v>451</v>
      </c>
      <c r="D6" s="15" t="s">
        <v>450</v>
      </c>
      <c r="E6" s="15" t="s">
        <v>449</v>
      </c>
      <c r="F6" s="15" t="s">
        <v>448</v>
      </c>
      <c r="G6" s="16" t="s">
        <v>447</v>
      </c>
      <c r="H6" s="14" t="s">
        <v>446</v>
      </c>
      <c r="I6" s="15" t="s">
        <v>445</v>
      </c>
      <c r="J6" s="15" t="s">
        <v>444</v>
      </c>
      <c r="K6" s="15" t="s">
        <v>443</v>
      </c>
      <c r="L6" s="15" t="s">
        <v>442</v>
      </c>
      <c r="M6" s="15" t="s">
        <v>441</v>
      </c>
      <c r="N6" s="16" t="s">
        <v>440</v>
      </c>
    </row>
    <row r="7" spans="1:14" ht="4.5" customHeight="1">
      <c r="A7" s="29"/>
      <c r="B7" s="24"/>
      <c r="C7" s="99"/>
      <c r="D7" s="94"/>
      <c r="E7" s="94"/>
      <c r="F7" s="94"/>
      <c r="G7" s="94"/>
      <c r="H7" s="94"/>
      <c r="I7" s="94"/>
      <c r="J7" s="94"/>
      <c r="K7" s="94"/>
      <c r="L7" s="94"/>
      <c r="M7" s="94"/>
      <c r="N7" s="94"/>
    </row>
    <row r="8" spans="1:14" ht="15.75">
      <c r="A8" s="29" t="s">
        <v>226</v>
      </c>
      <c r="B8" s="25" t="s">
        <v>227</v>
      </c>
      <c r="C8" s="102">
        <v>80938</v>
      </c>
      <c r="D8" s="152" t="s">
        <v>0</v>
      </c>
      <c r="E8" s="103">
        <v>10229</v>
      </c>
      <c r="F8" s="152" t="s">
        <v>0</v>
      </c>
      <c r="G8" s="103">
        <v>262446</v>
      </c>
      <c r="H8" s="103">
        <v>32877</v>
      </c>
      <c r="I8" s="103">
        <v>6500</v>
      </c>
      <c r="J8" s="152" t="s">
        <v>0</v>
      </c>
      <c r="K8" s="152" t="s">
        <v>0</v>
      </c>
      <c r="L8" s="152" t="s">
        <v>0</v>
      </c>
      <c r="M8" s="103">
        <v>2000</v>
      </c>
      <c r="N8" s="103">
        <v>29207</v>
      </c>
    </row>
    <row r="9" spans="1:14" ht="24">
      <c r="A9" s="29">
        <v>2005</v>
      </c>
      <c r="B9" s="25" t="s">
        <v>228</v>
      </c>
      <c r="C9" s="102">
        <v>81938</v>
      </c>
      <c r="D9" s="152" t="s">
        <v>0</v>
      </c>
      <c r="E9" s="103">
        <v>11779</v>
      </c>
      <c r="F9" s="152" t="s">
        <v>0</v>
      </c>
      <c r="G9" s="103">
        <v>265936</v>
      </c>
      <c r="H9" s="103">
        <v>36877</v>
      </c>
      <c r="I9" s="103">
        <v>6500</v>
      </c>
      <c r="J9" s="152" t="s">
        <v>0</v>
      </c>
      <c r="K9" s="152" t="s">
        <v>0</v>
      </c>
      <c r="L9" s="152" t="s">
        <v>0</v>
      </c>
      <c r="M9" s="103">
        <v>2000</v>
      </c>
      <c r="N9" s="103">
        <v>29207</v>
      </c>
    </row>
    <row r="10" spans="1:14" ht="4.5" customHeight="1">
      <c r="A10" s="29"/>
      <c r="B10" s="24"/>
      <c r="C10" s="104"/>
      <c r="D10" s="105"/>
      <c r="E10" s="105"/>
      <c r="F10" s="105"/>
      <c r="G10" s="105"/>
      <c r="H10" s="105"/>
      <c r="I10" s="105"/>
      <c r="J10" s="105"/>
      <c r="K10" s="105"/>
      <c r="L10" s="105"/>
      <c r="M10" s="105"/>
      <c r="N10" s="105"/>
    </row>
    <row r="11" spans="1:14" ht="15.75">
      <c r="A11" s="29" t="s">
        <v>229</v>
      </c>
      <c r="B11" s="25" t="s">
        <v>227</v>
      </c>
      <c r="C11" s="104">
        <v>69815</v>
      </c>
      <c r="D11" s="152" t="s">
        <v>0</v>
      </c>
      <c r="E11" s="105">
        <v>12878</v>
      </c>
      <c r="F11" s="152" t="s">
        <v>0</v>
      </c>
      <c r="G11" s="105">
        <v>231726</v>
      </c>
      <c r="H11" s="105">
        <v>32895</v>
      </c>
      <c r="I11" s="105">
        <v>7700</v>
      </c>
      <c r="J11" s="152" t="s">
        <v>0</v>
      </c>
      <c r="K11" s="152" t="s">
        <v>0</v>
      </c>
      <c r="L11" s="152" t="s">
        <v>0</v>
      </c>
      <c r="M11" s="105">
        <v>2000</v>
      </c>
      <c r="N11" s="105">
        <v>22907</v>
      </c>
    </row>
    <row r="12" spans="1:14" ht="24">
      <c r="A12" s="29">
        <v>2006</v>
      </c>
      <c r="B12" s="25" t="s">
        <v>228</v>
      </c>
      <c r="C12" s="104">
        <v>72211</v>
      </c>
      <c r="D12" s="152" t="s">
        <v>0</v>
      </c>
      <c r="E12" s="105">
        <v>13018</v>
      </c>
      <c r="F12" s="152" t="s">
        <v>0</v>
      </c>
      <c r="G12" s="105">
        <v>246380</v>
      </c>
      <c r="H12" s="105">
        <v>36895</v>
      </c>
      <c r="I12" s="105">
        <v>7700</v>
      </c>
      <c r="J12" s="152" t="s">
        <v>0</v>
      </c>
      <c r="K12" s="152" t="s">
        <v>0</v>
      </c>
      <c r="L12" s="152" t="s">
        <v>0</v>
      </c>
      <c r="M12" s="105">
        <v>2000</v>
      </c>
      <c r="N12" s="105">
        <v>23407</v>
      </c>
    </row>
    <row r="13" spans="1:14" ht="4.5" customHeight="1">
      <c r="A13" s="29"/>
      <c r="B13" s="24"/>
      <c r="C13" s="104"/>
      <c r="D13" s="105"/>
      <c r="E13" s="105"/>
      <c r="F13" s="105"/>
      <c r="G13" s="105"/>
      <c r="H13" s="105"/>
      <c r="I13" s="105"/>
      <c r="J13" s="105"/>
      <c r="K13" s="105"/>
      <c r="L13" s="105"/>
      <c r="M13" s="105"/>
      <c r="N13" s="105"/>
    </row>
    <row r="14" spans="1:14" ht="15.75">
      <c r="A14" s="29" t="s">
        <v>230</v>
      </c>
      <c r="B14" s="25" t="s">
        <v>227</v>
      </c>
      <c r="C14" s="104">
        <v>79237</v>
      </c>
      <c r="D14" s="152" t="s">
        <v>0</v>
      </c>
      <c r="E14" s="105">
        <v>9492</v>
      </c>
      <c r="F14" s="152" t="s">
        <v>0</v>
      </c>
      <c r="G14" s="105">
        <v>258957</v>
      </c>
      <c r="H14" s="105">
        <v>39754</v>
      </c>
      <c r="I14" s="105">
        <v>7000</v>
      </c>
      <c r="J14" s="152" t="s">
        <v>0</v>
      </c>
      <c r="K14" s="152" t="s">
        <v>0</v>
      </c>
      <c r="L14" s="152" t="s">
        <v>0</v>
      </c>
      <c r="M14" s="105">
        <v>2000</v>
      </c>
      <c r="N14" s="105">
        <v>27114</v>
      </c>
    </row>
    <row r="15" spans="1:14" ht="24">
      <c r="A15" s="29">
        <v>2007</v>
      </c>
      <c r="B15" s="25" t="s">
        <v>228</v>
      </c>
      <c r="C15" s="104">
        <v>95636</v>
      </c>
      <c r="D15" s="152" t="s">
        <v>0</v>
      </c>
      <c r="E15" s="105">
        <v>12342</v>
      </c>
      <c r="F15" s="152" t="s">
        <v>0</v>
      </c>
      <c r="G15" s="105">
        <v>266355</v>
      </c>
      <c r="H15" s="105">
        <v>39754</v>
      </c>
      <c r="I15" s="105">
        <v>7000</v>
      </c>
      <c r="J15" s="152" t="s">
        <v>0</v>
      </c>
      <c r="K15" s="152" t="s">
        <v>0</v>
      </c>
      <c r="L15" s="152" t="s">
        <v>0</v>
      </c>
      <c r="M15" s="105">
        <v>2000</v>
      </c>
      <c r="N15" s="105">
        <v>27114</v>
      </c>
    </row>
    <row r="16" spans="1:14" ht="4.5" customHeight="1">
      <c r="A16" s="29"/>
      <c r="B16" s="24"/>
      <c r="C16" s="104"/>
      <c r="D16" s="105"/>
      <c r="E16" s="105"/>
      <c r="F16" s="105"/>
      <c r="G16" s="105"/>
      <c r="H16" s="105"/>
      <c r="I16" s="105"/>
      <c r="J16" s="105"/>
      <c r="K16" s="105"/>
      <c r="L16" s="105"/>
      <c r="M16" s="105"/>
      <c r="N16" s="105"/>
    </row>
    <row r="17" spans="1:14" ht="15.75">
      <c r="A17" s="29" t="s">
        <v>231</v>
      </c>
      <c r="B17" s="25" t="s">
        <v>227</v>
      </c>
      <c r="C17" s="151">
        <v>70384</v>
      </c>
      <c r="D17" s="152" t="s">
        <v>0</v>
      </c>
      <c r="E17" s="152">
        <v>9906</v>
      </c>
      <c r="F17" s="152" t="s">
        <v>0</v>
      </c>
      <c r="G17" s="152">
        <v>256805</v>
      </c>
      <c r="H17" s="152">
        <v>44039</v>
      </c>
      <c r="I17" s="152">
        <v>5000</v>
      </c>
      <c r="J17" s="152" t="s">
        <v>0</v>
      </c>
      <c r="K17" s="152" t="s">
        <v>0</v>
      </c>
      <c r="L17" s="152" t="s">
        <v>0</v>
      </c>
      <c r="M17" s="152">
        <v>2000</v>
      </c>
      <c r="N17" s="152">
        <v>23327</v>
      </c>
    </row>
    <row r="18" spans="1:14" ht="24">
      <c r="A18" s="29">
        <v>2008</v>
      </c>
      <c r="B18" s="25" t="s">
        <v>228</v>
      </c>
      <c r="C18" s="151">
        <v>70384</v>
      </c>
      <c r="D18" s="152" t="s">
        <v>0</v>
      </c>
      <c r="E18" s="152">
        <v>9906</v>
      </c>
      <c r="F18" s="152" t="s">
        <v>0</v>
      </c>
      <c r="G18" s="152">
        <v>256805</v>
      </c>
      <c r="H18" s="152">
        <v>44039</v>
      </c>
      <c r="I18" s="152">
        <v>5000</v>
      </c>
      <c r="J18" s="152" t="s">
        <v>0</v>
      </c>
      <c r="K18" s="152" t="s">
        <v>0</v>
      </c>
      <c r="L18" s="152" t="s">
        <v>0</v>
      </c>
      <c r="M18" s="152">
        <v>2000</v>
      </c>
      <c r="N18" s="152">
        <v>23327</v>
      </c>
    </row>
    <row r="19" spans="1:14" ht="4.5" customHeight="1">
      <c r="A19" s="29"/>
      <c r="B19" s="25"/>
      <c r="C19" s="151"/>
      <c r="D19" s="152"/>
      <c r="E19" s="152"/>
      <c r="F19" s="152"/>
      <c r="G19" s="152"/>
      <c r="H19" s="152"/>
      <c r="I19" s="152"/>
      <c r="J19" s="152"/>
      <c r="K19" s="152"/>
      <c r="L19" s="152"/>
      <c r="M19" s="152"/>
      <c r="N19" s="152"/>
    </row>
    <row r="20" spans="1:14" ht="15.75">
      <c r="A20" s="29" t="s">
        <v>232</v>
      </c>
      <c r="B20" s="25" t="s">
        <v>227</v>
      </c>
      <c r="C20" s="153">
        <v>79770</v>
      </c>
      <c r="D20" s="152" t="s">
        <v>0</v>
      </c>
      <c r="E20" s="154">
        <v>14039</v>
      </c>
      <c r="F20" s="152" t="s">
        <v>0</v>
      </c>
      <c r="G20" s="154">
        <v>304707</v>
      </c>
      <c r="H20" s="154">
        <v>45640</v>
      </c>
      <c r="I20" s="154">
        <v>6000</v>
      </c>
      <c r="J20" s="152" t="s">
        <v>0</v>
      </c>
      <c r="K20" s="152" t="s">
        <v>0</v>
      </c>
      <c r="L20" s="152" t="s">
        <v>0</v>
      </c>
      <c r="M20" s="154">
        <v>2000</v>
      </c>
      <c r="N20" s="154">
        <v>26195</v>
      </c>
    </row>
    <row r="21" spans="1:14" ht="24">
      <c r="A21" s="29">
        <v>2009</v>
      </c>
      <c r="B21" s="25" t="s">
        <v>228</v>
      </c>
      <c r="C21" s="151">
        <v>84620</v>
      </c>
      <c r="D21" s="152" t="s">
        <v>0</v>
      </c>
      <c r="E21" s="152">
        <v>16922</v>
      </c>
      <c r="F21" s="152" t="s">
        <v>0</v>
      </c>
      <c r="G21" s="152">
        <v>346483</v>
      </c>
      <c r="H21" s="152">
        <v>45640</v>
      </c>
      <c r="I21" s="152">
        <v>6000</v>
      </c>
      <c r="J21" s="152" t="s">
        <v>0</v>
      </c>
      <c r="K21" s="152" t="s">
        <v>0</v>
      </c>
      <c r="L21" s="152" t="s">
        <v>0</v>
      </c>
      <c r="M21" s="152">
        <v>2000</v>
      </c>
      <c r="N21" s="152">
        <v>26195</v>
      </c>
    </row>
    <row r="22" spans="1:14" ht="4.5" customHeight="1">
      <c r="A22" s="29"/>
      <c r="B22" s="25"/>
      <c r="C22" s="151"/>
      <c r="D22" s="152"/>
      <c r="E22" s="152"/>
      <c r="F22" s="152"/>
      <c r="G22" s="152"/>
      <c r="H22" s="152"/>
      <c r="I22" s="152"/>
      <c r="J22" s="152"/>
      <c r="K22" s="152"/>
      <c r="L22" s="152"/>
      <c r="M22" s="152"/>
      <c r="N22" s="152"/>
    </row>
    <row r="23" spans="1:14" ht="15.75">
      <c r="A23" s="29" t="s">
        <v>233</v>
      </c>
      <c r="B23" s="25" t="s">
        <v>227</v>
      </c>
      <c r="C23" s="153">
        <v>74679</v>
      </c>
      <c r="D23" s="152" t="s">
        <v>0</v>
      </c>
      <c r="E23" s="154">
        <v>9246</v>
      </c>
      <c r="F23" s="152" t="s">
        <v>0</v>
      </c>
      <c r="G23" s="154">
        <v>281216</v>
      </c>
      <c r="H23" s="154">
        <v>53158</v>
      </c>
      <c r="I23" s="154">
        <v>5000</v>
      </c>
      <c r="J23" s="152" t="s">
        <v>0</v>
      </c>
      <c r="K23" s="152" t="s">
        <v>0</v>
      </c>
      <c r="L23" s="152" t="s">
        <v>0</v>
      </c>
      <c r="M23" s="154">
        <v>2000</v>
      </c>
      <c r="N23" s="154">
        <v>24146</v>
      </c>
    </row>
    <row r="24" spans="1:14" ht="24">
      <c r="A24" s="29">
        <v>2010</v>
      </c>
      <c r="B24" s="25" t="s">
        <v>228</v>
      </c>
      <c r="C24" s="153">
        <v>76156</v>
      </c>
      <c r="D24" s="152" t="s">
        <v>0</v>
      </c>
      <c r="E24" s="154">
        <v>9888</v>
      </c>
      <c r="F24" s="152" t="s">
        <v>0</v>
      </c>
      <c r="G24" s="154">
        <v>290787</v>
      </c>
      <c r="H24" s="154">
        <v>53158</v>
      </c>
      <c r="I24" s="154">
        <v>5000</v>
      </c>
      <c r="J24" s="152" t="s">
        <v>0</v>
      </c>
      <c r="K24" s="152" t="s">
        <v>0</v>
      </c>
      <c r="L24" s="152" t="s">
        <v>0</v>
      </c>
      <c r="M24" s="154">
        <v>2000</v>
      </c>
      <c r="N24" s="154">
        <v>24146</v>
      </c>
    </row>
    <row r="25" spans="1:14" ht="4.5" customHeight="1">
      <c r="A25" s="29"/>
      <c r="B25" s="25"/>
      <c r="C25" s="151"/>
      <c r="D25" s="152"/>
      <c r="E25" s="152"/>
      <c r="F25" s="152"/>
      <c r="G25" s="152"/>
      <c r="H25" s="152"/>
      <c r="I25" s="152"/>
      <c r="J25" s="152"/>
      <c r="K25" s="152"/>
      <c r="L25" s="152"/>
      <c r="M25" s="152"/>
      <c r="N25" s="152"/>
    </row>
    <row r="26" spans="1:14" ht="15.75">
      <c r="A26" s="29" t="s">
        <v>234</v>
      </c>
      <c r="B26" s="25" t="s">
        <v>227</v>
      </c>
      <c r="C26" s="153">
        <v>75595</v>
      </c>
      <c r="D26" s="152" t="s">
        <v>0</v>
      </c>
      <c r="E26" s="154">
        <v>8316</v>
      </c>
      <c r="F26" s="152" t="s">
        <v>0</v>
      </c>
      <c r="G26" s="154">
        <v>284138</v>
      </c>
      <c r="H26" s="154">
        <v>56468</v>
      </c>
      <c r="I26" s="154">
        <v>5000</v>
      </c>
      <c r="J26" s="152" t="s">
        <v>0</v>
      </c>
      <c r="K26" s="152" t="s">
        <v>0</v>
      </c>
      <c r="L26" s="152" t="s">
        <v>0</v>
      </c>
      <c r="M26" s="154">
        <v>2000</v>
      </c>
      <c r="N26" s="154">
        <v>25917</v>
      </c>
    </row>
    <row r="27" spans="1:14" ht="24">
      <c r="A27" s="29">
        <v>2011</v>
      </c>
      <c r="B27" s="25" t="s">
        <v>228</v>
      </c>
      <c r="C27" s="153">
        <v>75595</v>
      </c>
      <c r="D27" s="152" t="s">
        <v>0</v>
      </c>
      <c r="E27" s="154">
        <v>10416</v>
      </c>
      <c r="F27" s="152" t="s">
        <v>0</v>
      </c>
      <c r="G27" s="154">
        <v>347674</v>
      </c>
      <c r="H27" s="154">
        <v>56468</v>
      </c>
      <c r="I27" s="154">
        <v>5000</v>
      </c>
      <c r="J27" s="152" t="s">
        <v>0</v>
      </c>
      <c r="K27" s="152" t="s">
        <v>0</v>
      </c>
      <c r="L27" s="152" t="s">
        <v>0</v>
      </c>
      <c r="M27" s="154">
        <v>2000</v>
      </c>
      <c r="N27" s="154">
        <v>25917</v>
      </c>
    </row>
    <row r="28" spans="1:14" ht="4.5" customHeight="1">
      <c r="A28" s="29"/>
      <c r="B28" s="25"/>
      <c r="C28" s="151"/>
      <c r="D28" s="152"/>
      <c r="E28" s="152"/>
      <c r="F28" s="152"/>
      <c r="G28" s="152"/>
      <c r="H28" s="152"/>
      <c r="I28" s="152"/>
      <c r="J28" s="152"/>
      <c r="K28" s="152"/>
      <c r="L28" s="152"/>
      <c r="M28" s="152"/>
      <c r="N28" s="152"/>
    </row>
    <row r="29" spans="1:14" ht="15.75">
      <c r="A29" s="29" t="s">
        <v>235</v>
      </c>
      <c r="B29" s="25" t="s">
        <v>227</v>
      </c>
      <c r="C29" s="153">
        <v>96486</v>
      </c>
      <c r="D29" s="152" t="s">
        <v>0</v>
      </c>
      <c r="E29" s="154">
        <v>318354</v>
      </c>
      <c r="F29" s="152" t="s">
        <v>0</v>
      </c>
      <c r="G29" s="154">
        <v>307735</v>
      </c>
      <c r="H29" s="154">
        <v>57242</v>
      </c>
      <c r="I29" s="154">
        <v>5000</v>
      </c>
      <c r="J29" s="152" t="s">
        <v>0</v>
      </c>
      <c r="K29" s="152" t="s">
        <v>0</v>
      </c>
      <c r="L29" s="152" t="s">
        <v>0</v>
      </c>
      <c r="M29" s="154">
        <v>2000</v>
      </c>
      <c r="N29" s="154">
        <v>25565</v>
      </c>
    </row>
    <row r="30" spans="1:14" ht="24">
      <c r="A30" s="29">
        <v>2012</v>
      </c>
      <c r="B30" s="25" t="s">
        <v>228</v>
      </c>
      <c r="C30" s="153">
        <v>97566</v>
      </c>
      <c r="D30" s="152" t="s">
        <v>0</v>
      </c>
      <c r="E30" s="154">
        <v>322106</v>
      </c>
      <c r="F30" s="152" t="s">
        <v>0</v>
      </c>
      <c r="G30" s="154">
        <v>311337</v>
      </c>
      <c r="H30" s="154">
        <v>57242</v>
      </c>
      <c r="I30" s="154">
        <v>3386</v>
      </c>
      <c r="J30" s="152" t="s">
        <v>0</v>
      </c>
      <c r="K30" s="152" t="s">
        <v>0</v>
      </c>
      <c r="L30" s="152" t="s">
        <v>0</v>
      </c>
      <c r="M30" s="154">
        <v>2000</v>
      </c>
      <c r="N30" s="154">
        <v>25565</v>
      </c>
    </row>
    <row r="31" spans="1:14" ht="4.5" customHeight="1">
      <c r="A31" s="29"/>
      <c r="B31" s="25"/>
      <c r="C31" s="151"/>
      <c r="D31" s="152"/>
      <c r="E31" s="152"/>
      <c r="F31" s="152"/>
      <c r="G31" s="152"/>
      <c r="H31" s="152"/>
      <c r="I31" s="152"/>
      <c r="J31" s="152"/>
      <c r="K31" s="152"/>
      <c r="L31" s="152"/>
      <c r="M31" s="152"/>
      <c r="N31" s="152"/>
    </row>
    <row r="32" spans="1:14" ht="15.75">
      <c r="A32" s="29" t="s">
        <v>236</v>
      </c>
      <c r="B32" s="25" t="s">
        <v>227</v>
      </c>
      <c r="C32" s="153">
        <v>66303</v>
      </c>
      <c r="D32" s="152" t="s">
        <v>0</v>
      </c>
      <c r="E32" s="154">
        <v>12529</v>
      </c>
      <c r="F32" s="152" t="s">
        <v>0</v>
      </c>
      <c r="G32" s="154">
        <v>319355</v>
      </c>
      <c r="H32" s="154">
        <v>59797</v>
      </c>
      <c r="I32" s="154">
        <v>2800</v>
      </c>
      <c r="J32" s="152" t="s">
        <v>0</v>
      </c>
      <c r="K32" s="152" t="s">
        <v>0</v>
      </c>
      <c r="L32" s="152" t="s">
        <v>0</v>
      </c>
      <c r="M32" s="154">
        <v>2000</v>
      </c>
      <c r="N32" s="154">
        <v>23887</v>
      </c>
    </row>
    <row r="33" spans="1:14" s="139" customFormat="1" ht="24">
      <c r="A33" s="29">
        <v>2013</v>
      </c>
      <c r="B33" s="25" t="s">
        <v>228</v>
      </c>
      <c r="C33" s="153">
        <v>72903</v>
      </c>
      <c r="D33" s="152" t="s">
        <v>0</v>
      </c>
      <c r="E33" s="154">
        <v>12529</v>
      </c>
      <c r="F33" s="152" t="s">
        <v>0</v>
      </c>
      <c r="G33" s="154">
        <v>321743</v>
      </c>
      <c r="H33" s="154">
        <v>59797</v>
      </c>
      <c r="I33" s="154">
        <v>2538</v>
      </c>
      <c r="J33" s="152" t="s">
        <v>0</v>
      </c>
      <c r="K33" s="152" t="s">
        <v>0</v>
      </c>
      <c r="L33" s="152" t="s">
        <v>0</v>
      </c>
      <c r="M33" s="154">
        <v>2000</v>
      </c>
      <c r="N33" s="154">
        <v>23887</v>
      </c>
    </row>
    <row r="34" spans="1:14" s="61" customFormat="1" ht="4.5" customHeight="1">
      <c r="A34" s="29"/>
      <c r="B34" s="25"/>
      <c r="C34" s="153"/>
      <c r="D34" s="152"/>
      <c r="E34" s="154"/>
      <c r="F34" s="152"/>
      <c r="G34" s="154"/>
      <c r="H34" s="154"/>
      <c r="I34" s="152"/>
      <c r="J34" s="152"/>
      <c r="K34" s="152"/>
      <c r="L34" s="152"/>
      <c r="M34" s="154"/>
      <c r="N34" s="154"/>
    </row>
    <row r="35" spans="1:14" s="140" customFormat="1" ht="18" customHeight="1">
      <c r="A35" s="29" t="s">
        <v>400</v>
      </c>
      <c r="B35" s="25" t="s">
        <v>399</v>
      </c>
      <c r="C35" s="151">
        <v>24899</v>
      </c>
      <c r="D35" s="152" t="s">
        <v>0</v>
      </c>
      <c r="E35" s="154">
        <v>13544</v>
      </c>
      <c r="F35" s="152" t="s">
        <v>0</v>
      </c>
      <c r="G35" s="154">
        <v>319044</v>
      </c>
      <c r="H35" s="154">
        <v>58737</v>
      </c>
      <c r="I35" s="154">
        <v>2800</v>
      </c>
      <c r="J35" s="152" t="s">
        <v>0</v>
      </c>
      <c r="K35" s="152" t="s">
        <v>0</v>
      </c>
      <c r="L35" s="152" t="s">
        <v>0</v>
      </c>
      <c r="M35" s="154">
        <v>2000</v>
      </c>
      <c r="N35" s="154">
        <v>22656</v>
      </c>
    </row>
    <row r="36" spans="1:14" s="140" customFormat="1" ht="23.25" customHeight="1">
      <c r="A36" s="29">
        <v>2014</v>
      </c>
      <c r="B36" s="25" t="s">
        <v>398</v>
      </c>
      <c r="C36" s="153">
        <v>25899</v>
      </c>
      <c r="D36" s="152" t="s">
        <v>0</v>
      </c>
      <c r="E36" s="154">
        <v>50413</v>
      </c>
      <c r="F36" s="152" t="s">
        <v>0</v>
      </c>
      <c r="G36" s="154">
        <v>347971</v>
      </c>
      <c r="H36" s="154">
        <v>58737</v>
      </c>
      <c r="I36" s="152" t="s">
        <v>0</v>
      </c>
      <c r="J36" s="152" t="s">
        <v>0</v>
      </c>
      <c r="K36" s="152" t="s">
        <v>0</v>
      </c>
      <c r="L36" s="152" t="s">
        <v>0</v>
      </c>
      <c r="M36" s="154">
        <v>2000</v>
      </c>
      <c r="N36" s="152">
        <v>22656</v>
      </c>
    </row>
    <row r="37" spans="1:14" s="140" customFormat="1" ht="4.5" customHeight="1" thickBot="1">
      <c r="A37" s="30"/>
      <c r="B37" s="141"/>
      <c r="C37" s="106"/>
      <c r="D37" s="107"/>
      <c r="E37" s="107"/>
      <c r="F37" s="107"/>
      <c r="G37" s="107"/>
      <c r="H37" s="107"/>
      <c r="I37" s="142"/>
      <c r="J37" s="107"/>
      <c r="K37" s="107"/>
      <c r="L37" s="107"/>
      <c r="M37" s="107"/>
      <c r="N37" s="107"/>
    </row>
    <row r="38" spans="1:8" s="6" customFormat="1" ht="18" customHeight="1">
      <c r="A38" s="356" t="s">
        <v>366</v>
      </c>
      <c r="B38" s="356"/>
      <c r="C38" s="356"/>
      <c r="D38" s="356"/>
      <c r="H38" s="68" t="s">
        <v>213</v>
      </c>
    </row>
    <row r="39" spans="1:4" ht="15.75">
      <c r="A39" s="357"/>
      <c r="B39" s="357"/>
      <c r="C39" s="357"/>
      <c r="D39" s="357"/>
    </row>
    <row r="40" spans="1:2" ht="15.75">
      <c r="A40" s="69"/>
      <c r="B40" s="69"/>
    </row>
  </sheetData>
  <sheetProtection/>
  <mergeCells count="7">
    <mergeCell ref="A38:D39"/>
    <mergeCell ref="H2:N2"/>
    <mergeCell ref="A5:B5"/>
    <mergeCell ref="A6:B6"/>
    <mergeCell ref="A2:G2"/>
    <mergeCell ref="A3:G3"/>
    <mergeCell ref="F4:G4"/>
  </mergeCells>
  <printOptions/>
  <pageMargins left="1.1811023622047245" right="1.1811023622047245" top="1.3779527559055118" bottom="1.1811023622047245" header="0.5118110236220472" footer="0.9055118110236221"/>
  <pageSetup firstPageNumber="107" useFirstPageNumber="1" horizontalDpi="600" verticalDpi="600" orientation="portrait" paperSize="9" r:id="rId1"/>
  <headerFooter alignWithMargins="0">
    <oddFooter>&amp;C&amp;"Arial,粗體"- &amp;P+1 -</oddFooter>
  </headerFooter>
</worksheet>
</file>

<file path=xl/worksheets/sheet6.xml><?xml version="1.0" encoding="utf-8"?>
<worksheet xmlns="http://schemas.openxmlformats.org/spreadsheetml/2006/main" xmlns:r="http://schemas.openxmlformats.org/officeDocument/2006/relationships">
  <sheetPr>
    <tabColor rgb="FFFFC000"/>
  </sheetPr>
  <dimension ref="A1:Q30"/>
  <sheetViews>
    <sheetView tabSelected="1" view="pageBreakPreview" zoomScale="85" zoomScaleSheetLayoutView="85" zoomScalePageLayoutView="0" workbookViewId="0" topLeftCell="A1">
      <selection activeCell="K13" sqref="K13"/>
    </sheetView>
  </sheetViews>
  <sheetFormatPr defaultColWidth="9.00390625" defaultRowHeight="16.5"/>
  <cols>
    <col min="1" max="1" width="18.375" style="66" customWidth="1"/>
    <col min="2" max="2" width="8.875" style="75" customWidth="1"/>
    <col min="3" max="3" width="11.50390625" style="66" customWidth="1"/>
    <col min="4" max="6" width="8.375" style="66" customWidth="1"/>
    <col min="7" max="7" width="9.00390625" style="66" customWidth="1"/>
    <col min="8" max="8" width="8.375" style="66" customWidth="1"/>
    <col min="9" max="9" width="8.625" style="66" customWidth="1"/>
    <col min="10" max="13" width="9.75390625" style="66" customWidth="1"/>
    <col min="14" max="14" width="9.125" style="66" customWidth="1"/>
    <col min="15" max="15" width="10.25390625" style="66" bestFit="1" customWidth="1"/>
    <col min="16" max="16384" width="9.00390625" style="66" customWidth="1"/>
  </cols>
  <sheetData>
    <row r="1" spans="1:15" s="6" customFormat="1" ht="19.5" customHeight="1">
      <c r="A1" s="5" t="s">
        <v>9</v>
      </c>
      <c r="B1" s="70"/>
      <c r="O1" s="7" t="s">
        <v>24</v>
      </c>
    </row>
    <row r="2" spans="1:15" s="65" customFormat="1" ht="29.25" customHeight="1">
      <c r="A2" s="366" t="s">
        <v>140</v>
      </c>
      <c r="B2" s="334"/>
      <c r="C2" s="334"/>
      <c r="D2" s="334"/>
      <c r="E2" s="334"/>
      <c r="F2" s="334"/>
      <c r="G2" s="334"/>
      <c r="H2" s="361" t="s">
        <v>141</v>
      </c>
      <c r="I2" s="334"/>
      <c r="J2" s="334"/>
      <c r="K2" s="334"/>
      <c r="L2" s="334"/>
      <c r="M2" s="334"/>
      <c r="N2" s="334"/>
      <c r="O2" s="334"/>
    </row>
    <row r="3" spans="1:15" ht="15" customHeight="1">
      <c r="A3" s="367" t="s">
        <v>142</v>
      </c>
      <c r="B3" s="345"/>
      <c r="C3" s="345"/>
      <c r="D3" s="345"/>
      <c r="E3" s="345"/>
      <c r="F3" s="345"/>
      <c r="G3" s="345"/>
      <c r="H3" s="345" t="s">
        <v>143</v>
      </c>
      <c r="I3" s="334"/>
      <c r="J3" s="334"/>
      <c r="K3" s="334"/>
      <c r="L3" s="334"/>
      <c r="M3" s="334"/>
      <c r="N3" s="334"/>
      <c r="O3" s="334"/>
    </row>
    <row r="4" spans="1:17" s="6" customFormat="1" ht="15" customHeight="1" thickBot="1">
      <c r="A4" s="43"/>
      <c r="B4" s="63"/>
      <c r="C4" s="10"/>
      <c r="D4" s="10"/>
      <c r="E4" s="368" t="s">
        <v>144</v>
      </c>
      <c r="F4" s="368"/>
      <c r="G4" s="368"/>
      <c r="H4" s="368"/>
      <c r="I4" s="10"/>
      <c r="J4" s="10"/>
      <c r="K4" s="11"/>
      <c r="L4" s="44"/>
      <c r="M4" s="44"/>
      <c r="N4" s="44"/>
      <c r="O4" s="12" t="s">
        <v>145</v>
      </c>
      <c r="P4" s="28"/>
      <c r="Q4" s="28"/>
    </row>
    <row r="5" spans="1:15" s="6" customFormat="1" ht="27.75" customHeight="1">
      <c r="A5" s="85" t="s">
        <v>316</v>
      </c>
      <c r="B5" s="71" t="s">
        <v>146</v>
      </c>
      <c r="C5" s="37" t="s">
        <v>147</v>
      </c>
      <c r="D5" s="39" t="s">
        <v>148</v>
      </c>
      <c r="E5" s="39" t="s">
        <v>149</v>
      </c>
      <c r="F5" s="39" t="s">
        <v>150</v>
      </c>
      <c r="G5" s="80" t="s">
        <v>151</v>
      </c>
      <c r="H5" s="37" t="s">
        <v>152</v>
      </c>
      <c r="I5" s="36" t="s">
        <v>153</v>
      </c>
      <c r="J5" s="39" t="s">
        <v>154</v>
      </c>
      <c r="K5" s="39" t="s">
        <v>155</v>
      </c>
      <c r="L5" s="39" t="s">
        <v>156</v>
      </c>
      <c r="M5" s="39" t="s">
        <v>157</v>
      </c>
      <c r="N5" s="39" t="s">
        <v>158</v>
      </c>
      <c r="O5" s="40" t="s">
        <v>159</v>
      </c>
    </row>
    <row r="6" spans="1:15" s="6" customFormat="1" ht="39.75" customHeight="1" thickBot="1">
      <c r="A6" s="38" t="s">
        <v>160</v>
      </c>
      <c r="B6" s="72" t="s">
        <v>161</v>
      </c>
      <c r="C6" s="14" t="s">
        <v>162</v>
      </c>
      <c r="D6" s="15" t="s">
        <v>163</v>
      </c>
      <c r="E6" s="15" t="s">
        <v>164</v>
      </c>
      <c r="F6" s="15" t="s">
        <v>165</v>
      </c>
      <c r="G6" s="16" t="s">
        <v>166</v>
      </c>
      <c r="H6" s="14" t="s">
        <v>167</v>
      </c>
      <c r="I6" s="14" t="s">
        <v>168</v>
      </c>
      <c r="J6" s="15" t="s">
        <v>169</v>
      </c>
      <c r="K6" s="15" t="s">
        <v>170</v>
      </c>
      <c r="L6" s="15" t="s">
        <v>171</v>
      </c>
      <c r="M6" s="15" t="s">
        <v>172</v>
      </c>
      <c r="N6" s="15" t="s">
        <v>173</v>
      </c>
      <c r="O6" s="16" t="s">
        <v>174</v>
      </c>
    </row>
    <row r="7" spans="1:15" s="6" customFormat="1" ht="30" customHeight="1">
      <c r="A7" s="31" t="s">
        <v>132</v>
      </c>
      <c r="B7" s="108">
        <v>1200185</v>
      </c>
      <c r="C7" s="109">
        <v>27167</v>
      </c>
      <c r="D7" s="109">
        <v>112077</v>
      </c>
      <c r="E7" s="109">
        <v>113330</v>
      </c>
      <c r="F7" s="109">
        <v>1375</v>
      </c>
      <c r="G7" s="109">
        <v>32538</v>
      </c>
      <c r="H7" s="110">
        <v>0</v>
      </c>
      <c r="I7" s="109">
        <v>11133</v>
      </c>
      <c r="J7" s="109">
        <v>24012</v>
      </c>
      <c r="K7" s="109">
        <v>16893</v>
      </c>
      <c r="L7" s="109">
        <v>362809</v>
      </c>
      <c r="M7" s="109">
        <v>7986</v>
      </c>
      <c r="N7" s="110">
        <v>0</v>
      </c>
      <c r="O7" s="109">
        <v>142504</v>
      </c>
    </row>
    <row r="8" spans="1:15" s="6" customFormat="1" ht="15" customHeight="1">
      <c r="A8" s="32">
        <v>2005</v>
      </c>
      <c r="B8" s="108"/>
      <c r="C8" s="109"/>
      <c r="D8" s="109"/>
      <c r="E8" s="109"/>
      <c r="F8" s="109"/>
      <c r="G8" s="109"/>
      <c r="H8" s="109"/>
      <c r="I8" s="109"/>
      <c r="J8" s="109"/>
      <c r="K8" s="109"/>
      <c r="L8" s="109"/>
      <c r="M8" s="109"/>
      <c r="N8" s="109"/>
      <c r="O8" s="109"/>
    </row>
    <row r="9" spans="1:15" s="6" customFormat="1" ht="30" customHeight="1">
      <c r="A9" s="31" t="s">
        <v>133</v>
      </c>
      <c r="B9" s="108">
        <v>988973</v>
      </c>
      <c r="C9" s="109">
        <v>27542</v>
      </c>
      <c r="D9" s="109">
        <v>117594</v>
      </c>
      <c r="E9" s="109">
        <v>170118</v>
      </c>
      <c r="F9" s="109">
        <v>1516</v>
      </c>
      <c r="G9" s="109">
        <v>38776</v>
      </c>
      <c r="H9" s="110">
        <v>0</v>
      </c>
      <c r="I9" s="109">
        <v>12682</v>
      </c>
      <c r="J9" s="109">
        <v>12060</v>
      </c>
      <c r="K9" s="109">
        <v>17035</v>
      </c>
      <c r="L9" s="109">
        <v>96825</v>
      </c>
      <c r="M9" s="109">
        <v>6598</v>
      </c>
      <c r="N9" s="110">
        <v>0</v>
      </c>
      <c r="O9" s="109">
        <v>148631</v>
      </c>
    </row>
    <row r="10" spans="1:15" s="6" customFormat="1" ht="15" customHeight="1">
      <c r="A10" s="33">
        <v>2006</v>
      </c>
      <c r="B10" s="108"/>
      <c r="C10" s="109"/>
      <c r="D10" s="109"/>
      <c r="E10" s="109"/>
      <c r="F10" s="109"/>
      <c r="G10" s="109"/>
      <c r="H10" s="109"/>
      <c r="I10" s="109"/>
      <c r="J10" s="109"/>
      <c r="K10" s="109"/>
      <c r="L10" s="109"/>
      <c r="M10" s="109"/>
      <c r="N10" s="109"/>
      <c r="O10" s="109"/>
    </row>
    <row r="11" spans="1:15" s="6" customFormat="1" ht="30" customHeight="1">
      <c r="A11" s="31" t="s">
        <v>134</v>
      </c>
      <c r="B11" s="108">
        <v>1335913.6629999997</v>
      </c>
      <c r="C11" s="111">
        <v>27909.96</v>
      </c>
      <c r="D11" s="111">
        <v>119024.817</v>
      </c>
      <c r="E11" s="111">
        <v>104074.402</v>
      </c>
      <c r="F11" s="111">
        <v>1818.462</v>
      </c>
      <c r="G11" s="111">
        <v>24487.209</v>
      </c>
      <c r="H11" s="110">
        <v>0</v>
      </c>
      <c r="I11" s="111">
        <v>17682.717</v>
      </c>
      <c r="J11" s="111">
        <v>15090.264</v>
      </c>
      <c r="K11" s="111">
        <v>17742.053</v>
      </c>
      <c r="L11" s="111">
        <v>472812.198</v>
      </c>
      <c r="M11" s="111">
        <v>9127.836</v>
      </c>
      <c r="N11" s="110">
        <v>0</v>
      </c>
      <c r="O11" s="111">
        <v>154926.049</v>
      </c>
    </row>
    <row r="12" spans="1:15" s="6" customFormat="1" ht="15" customHeight="1">
      <c r="A12" s="33">
        <v>2007</v>
      </c>
      <c r="B12" s="108"/>
      <c r="C12" s="109"/>
      <c r="D12" s="109"/>
      <c r="E12" s="109"/>
      <c r="F12" s="109"/>
      <c r="G12" s="109"/>
      <c r="H12" s="109"/>
      <c r="I12" s="109"/>
      <c r="J12" s="109"/>
      <c r="K12" s="109"/>
      <c r="L12" s="109"/>
      <c r="M12" s="109"/>
      <c r="N12" s="109"/>
      <c r="O12" s="109"/>
    </row>
    <row r="13" spans="1:15" s="6" customFormat="1" ht="30" customHeight="1">
      <c r="A13" s="31" t="s">
        <v>135</v>
      </c>
      <c r="B13" s="108">
        <v>920392.902</v>
      </c>
      <c r="C13" s="109">
        <v>27951.613</v>
      </c>
      <c r="D13" s="109">
        <v>117851.792</v>
      </c>
      <c r="E13" s="109">
        <v>138399.637</v>
      </c>
      <c r="F13" s="109">
        <v>1706.579</v>
      </c>
      <c r="G13" s="109">
        <v>11569.528</v>
      </c>
      <c r="H13" s="109">
        <v>0</v>
      </c>
      <c r="I13" s="109">
        <v>16824.963</v>
      </c>
      <c r="J13" s="109">
        <v>14545.611</v>
      </c>
      <c r="K13" s="109">
        <v>20009.375</v>
      </c>
      <c r="L13" s="109">
        <v>65817.183</v>
      </c>
      <c r="M13" s="109">
        <v>7474.34</v>
      </c>
      <c r="N13" s="109">
        <v>0</v>
      </c>
      <c r="O13" s="109">
        <v>159244.517</v>
      </c>
    </row>
    <row r="14" spans="1:15" s="6" customFormat="1" ht="15" customHeight="1">
      <c r="A14" s="33">
        <v>2008</v>
      </c>
      <c r="B14" s="108"/>
      <c r="C14" s="109"/>
      <c r="D14" s="109"/>
      <c r="E14" s="109"/>
      <c r="F14" s="109"/>
      <c r="G14" s="109"/>
      <c r="H14" s="109"/>
      <c r="I14" s="109"/>
      <c r="J14" s="109"/>
      <c r="K14" s="109"/>
      <c r="L14" s="109"/>
      <c r="M14" s="109"/>
      <c r="N14" s="109"/>
      <c r="O14" s="109"/>
    </row>
    <row r="15" spans="1:15" s="6" customFormat="1" ht="30" customHeight="1">
      <c r="A15" s="31" t="s">
        <v>136</v>
      </c>
      <c r="B15" s="108">
        <v>1345617.4737999998</v>
      </c>
      <c r="C15" s="109">
        <v>28015.289</v>
      </c>
      <c r="D15" s="109">
        <v>130966.452</v>
      </c>
      <c r="E15" s="109">
        <v>128113.811</v>
      </c>
      <c r="F15" s="109">
        <v>1663.6058</v>
      </c>
      <c r="G15" s="109">
        <v>20523.687</v>
      </c>
      <c r="H15" s="109">
        <v>0</v>
      </c>
      <c r="I15" s="109">
        <v>32271.428</v>
      </c>
      <c r="J15" s="109">
        <v>17938.381</v>
      </c>
      <c r="K15" s="109">
        <v>19189.081</v>
      </c>
      <c r="L15" s="109">
        <v>368944.339</v>
      </c>
      <c r="M15" s="109">
        <v>10495.94</v>
      </c>
      <c r="N15" s="109">
        <v>0</v>
      </c>
      <c r="O15" s="109">
        <v>170233.979</v>
      </c>
    </row>
    <row r="16" spans="1:15" s="6" customFormat="1" ht="15" customHeight="1">
      <c r="A16" s="33">
        <v>2009</v>
      </c>
      <c r="B16" s="108"/>
      <c r="C16" s="109"/>
      <c r="D16" s="109"/>
      <c r="E16" s="109"/>
      <c r="F16" s="109"/>
      <c r="G16" s="109"/>
      <c r="H16" s="109"/>
      <c r="I16" s="109"/>
      <c r="J16" s="109"/>
      <c r="K16" s="109"/>
      <c r="L16" s="109"/>
      <c r="M16" s="109"/>
      <c r="N16" s="109"/>
      <c r="O16" s="109"/>
    </row>
    <row r="17" spans="1:15" s="6" customFormat="1" ht="30" customHeight="1">
      <c r="A17" s="31" t="s">
        <v>137</v>
      </c>
      <c r="B17" s="108">
        <v>1210567</v>
      </c>
      <c r="C17" s="109">
        <v>28999</v>
      </c>
      <c r="D17" s="109">
        <v>137191</v>
      </c>
      <c r="E17" s="109">
        <v>144684</v>
      </c>
      <c r="F17" s="109">
        <v>2056</v>
      </c>
      <c r="G17" s="109">
        <v>20746</v>
      </c>
      <c r="H17" s="109">
        <v>0</v>
      </c>
      <c r="I17" s="109">
        <v>27201</v>
      </c>
      <c r="J17" s="109">
        <v>15775</v>
      </c>
      <c r="K17" s="109">
        <v>22138</v>
      </c>
      <c r="L17" s="109">
        <v>251332</v>
      </c>
      <c r="M17" s="109">
        <v>12458</v>
      </c>
      <c r="N17" s="109">
        <v>0</v>
      </c>
      <c r="O17" s="109">
        <v>176589</v>
      </c>
    </row>
    <row r="18" spans="1:15" s="6" customFormat="1" ht="15" customHeight="1">
      <c r="A18" s="33">
        <v>2010</v>
      </c>
      <c r="B18" s="108"/>
      <c r="C18" s="109"/>
      <c r="D18" s="109"/>
      <c r="E18" s="109"/>
      <c r="F18" s="109"/>
      <c r="G18" s="109"/>
      <c r="H18" s="109"/>
      <c r="I18" s="109"/>
      <c r="J18" s="109"/>
      <c r="K18" s="109"/>
      <c r="L18" s="109"/>
      <c r="M18" s="109"/>
      <c r="N18" s="109"/>
      <c r="O18" s="109"/>
    </row>
    <row r="19" spans="1:15" s="6" customFormat="1" ht="30" customHeight="1">
      <c r="A19" s="31" t="s">
        <v>138</v>
      </c>
      <c r="B19" s="108">
        <v>1439093</v>
      </c>
      <c r="C19" s="109">
        <v>28326</v>
      </c>
      <c r="D19" s="109">
        <v>132837</v>
      </c>
      <c r="E19" s="109">
        <v>130833</v>
      </c>
      <c r="F19" s="109">
        <v>1749</v>
      </c>
      <c r="G19" s="109">
        <v>20075</v>
      </c>
      <c r="H19" s="109">
        <v>0</v>
      </c>
      <c r="I19" s="109">
        <v>34387</v>
      </c>
      <c r="J19" s="109">
        <v>17090</v>
      </c>
      <c r="K19" s="109">
        <v>24300</v>
      </c>
      <c r="L19" s="109">
        <v>412846</v>
      </c>
      <c r="M19" s="109">
        <v>10052</v>
      </c>
      <c r="N19" s="109">
        <v>0</v>
      </c>
      <c r="O19" s="112">
        <v>203141</v>
      </c>
    </row>
    <row r="20" spans="1:15" s="6" customFormat="1" ht="15" customHeight="1">
      <c r="A20" s="33">
        <v>2011</v>
      </c>
      <c r="B20" s="108"/>
      <c r="C20" s="109"/>
      <c r="D20" s="109"/>
      <c r="E20" s="109"/>
      <c r="F20" s="109"/>
      <c r="G20" s="109"/>
      <c r="H20" s="109"/>
      <c r="I20" s="109"/>
      <c r="J20" s="109"/>
      <c r="K20" s="109"/>
      <c r="L20" s="109"/>
      <c r="M20" s="109"/>
      <c r="N20" s="109"/>
      <c r="O20" s="109"/>
    </row>
    <row r="21" spans="1:15" s="6" customFormat="1" ht="30" customHeight="1">
      <c r="A21" s="31" t="s">
        <v>139</v>
      </c>
      <c r="B21" s="113">
        <v>1213316</v>
      </c>
      <c r="C21" s="109">
        <v>28966.985</v>
      </c>
      <c r="D21" s="109">
        <v>132104.095</v>
      </c>
      <c r="E21" s="109">
        <v>128909.35</v>
      </c>
      <c r="F21" s="109">
        <v>2088.591</v>
      </c>
      <c r="G21" s="112">
        <v>19344.412</v>
      </c>
      <c r="H21" s="109">
        <v>0</v>
      </c>
      <c r="I21" s="109">
        <v>25675.117</v>
      </c>
      <c r="J21" s="109">
        <v>33763.664</v>
      </c>
      <c r="K21" s="109">
        <v>27715.553</v>
      </c>
      <c r="L21" s="109">
        <v>134784.953</v>
      </c>
      <c r="M21" s="109">
        <v>13070.116</v>
      </c>
      <c r="N21" s="109">
        <v>0</v>
      </c>
      <c r="O21" s="112">
        <v>244788.999</v>
      </c>
    </row>
    <row r="22" spans="1:16" s="6" customFormat="1" ht="15" customHeight="1">
      <c r="A22" s="33">
        <v>2012</v>
      </c>
      <c r="B22" s="114"/>
      <c r="C22" s="56"/>
      <c r="D22" s="56"/>
      <c r="E22" s="56"/>
      <c r="F22" s="56"/>
      <c r="G22" s="56"/>
      <c r="H22" s="109"/>
      <c r="I22" s="56"/>
      <c r="J22" s="56"/>
      <c r="K22" s="56"/>
      <c r="L22" s="56"/>
      <c r="M22" s="56"/>
      <c r="N22" s="109"/>
      <c r="O22" s="56"/>
      <c r="P22" s="29"/>
    </row>
    <row r="23" spans="1:16" s="6" customFormat="1" ht="30" customHeight="1">
      <c r="A23" s="31" t="s">
        <v>183</v>
      </c>
      <c r="B23" s="113">
        <v>1034410</v>
      </c>
      <c r="C23" s="109">
        <v>29194</v>
      </c>
      <c r="D23" s="109">
        <v>141937</v>
      </c>
      <c r="E23" s="109">
        <v>144515</v>
      </c>
      <c r="F23" s="109">
        <v>2035</v>
      </c>
      <c r="G23" s="112">
        <v>16315</v>
      </c>
      <c r="H23" s="109">
        <v>0</v>
      </c>
      <c r="I23" s="109">
        <v>27700</v>
      </c>
      <c r="J23" s="109">
        <v>25971</v>
      </c>
      <c r="K23" s="109">
        <v>32573</v>
      </c>
      <c r="L23" s="109">
        <v>163794</v>
      </c>
      <c r="M23" s="109">
        <v>10351</v>
      </c>
      <c r="N23" s="109">
        <v>0</v>
      </c>
      <c r="O23" s="112">
        <v>36406</v>
      </c>
      <c r="P23" s="56"/>
    </row>
    <row r="24" spans="1:16" s="6" customFormat="1" ht="15" customHeight="1">
      <c r="A24" s="33">
        <v>2013</v>
      </c>
      <c r="B24" s="114"/>
      <c r="C24" s="56"/>
      <c r="D24" s="56"/>
      <c r="E24" s="56"/>
      <c r="F24" s="56"/>
      <c r="G24" s="56"/>
      <c r="H24" s="115"/>
      <c r="I24" s="56"/>
      <c r="J24" s="56"/>
      <c r="K24" s="56"/>
      <c r="L24" s="56"/>
      <c r="M24" s="56"/>
      <c r="N24" s="115"/>
      <c r="O24" s="56"/>
      <c r="P24" s="29"/>
    </row>
    <row r="25" spans="1:16" s="6" customFormat="1" ht="30" customHeight="1">
      <c r="A25" s="31" t="s">
        <v>364</v>
      </c>
      <c r="B25" s="113">
        <v>785082</v>
      </c>
      <c r="C25" s="109">
        <v>27845</v>
      </c>
      <c r="D25" s="109">
        <v>135971</v>
      </c>
      <c r="E25" s="109">
        <v>117283</v>
      </c>
      <c r="F25" s="109">
        <v>2082</v>
      </c>
      <c r="G25" s="112">
        <v>57905</v>
      </c>
      <c r="H25" s="109">
        <v>0</v>
      </c>
      <c r="I25" s="109">
        <v>26128</v>
      </c>
      <c r="J25" s="109">
        <v>29840</v>
      </c>
      <c r="K25" s="109">
        <v>26647</v>
      </c>
      <c r="L25" s="109">
        <v>2021</v>
      </c>
      <c r="M25" s="109">
        <v>10468</v>
      </c>
      <c r="N25" s="109">
        <v>0</v>
      </c>
      <c r="O25" s="112">
        <v>38364</v>
      </c>
      <c r="P25" s="56"/>
    </row>
    <row r="26" spans="1:16" s="6" customFormat="1" ht="15" customHeight="1">
      <c r="A26" s="33">
        <v>2014</v>
      </c>
      <c r="B26" s="114"/>
      <c r="C26" s="56"/>
      <c r="D26" s="56"/>
      <c r="E26" s="56"/>
      <c r="F26" s="56"/>
      <c r="G26" s="56"/>
      <c r="H26" s="115"/>
      <c r="I26" s="56"/>
      <c r="J26" s="56"/>
      <c r="K26" s="56"/>
      <c r="L26" s="56"/>
      <c r="M26" s="56"/>
      <c r="N26" s="115"/>
      <c r="O26" s="56"/>
      <c r="P26" s="29"/>
    </row>
    <row r="27" spans="1:15" s="61" customFormat="1" ht="2.25" customHeight="1" thickBot="1">
      <c r="A27" s="30"/>
      <c r="B27" s="116"/>
      <c r="C27" s="117"/>
      <c r="D27" s="117"/>
      <c r="E27" s="117"/>
      <c r="F27" s="117"/>
      <c r="G27" s="117"/>
      <c r="H27" s="117"/>
      <c r="I27" s="117"/>
      <c r="J27" s="117"/>
      <c r="K27" s="117"/>
      <c r="L27" s="117"/>
      <c r="M27" s="117"/>
      <c r="N27" s="9"/>
      <c r="O27" s="117"/>
    </row>
    <row r="28" spans="1:8" ht="18" customHeight="1">
      <c r="A28" s="5" t="s">
        <v>175</v>
      </c>
      <c r="B28" s="46"/>
      <c r="C28" s="73"/>
      <c r="D28" s="73"/>
      <c r="H28" s="34" t="s">
        <v>176</v>
      </c>
    </row>
    <row r="29" spans="1:12" ht="15.75">
      <c r="A29" s="363" t="s">
        <v>368</v>
      </c>
      <c r="B29" s="364"/>
      <c r="C29" s="364"/>
      <c r="D29" s="364"/>
      <c r="E29" s="74"/>
      <c r="F29" s="64"/>
      <c r="G29" s="64"/>
      <c r="H29" s="365" t="s">
        <v>177</v>
      </c>
      <c r="I29" s="352"/>
      <c r="J29" s="352"/>
      <c r="K29" s="352"/>
      <c r="L29" s="352"/>
    </row>
    <row r="30" ht="12.75">
      <c r="A30" s="181"/>
    </row>
  </sheetData>
  <sheetProtection/>
  <mergeCells count="7">
    <mergeCell ref="A29:D29"/>
    <mergeCell ref="H29:L29"/>
    <mergeCell ref="H3:O3"/>
    <mergeCell ref="H2:O2"/>
    <mergeCell ref="A2:G2"/>
    <mergeCell ref="A3:G3"/>
    <mergeCell ref="E4:H4"/>
  </mergeCells>
  <printOptions/>
  <pageMargins left="0.7086614173228347" right="0.7086614173228347" top="0.7480314960629921" bottom="0.7480314960629921" header="0.5118110236220472" footer="0.9055118110236221"/>
  <pageSetup horizontalDpi="600" verticalDpi="600" orientation="portrait" paperSize="9" r:id="rId1"/>
  <headerFooter alignWithMargins="0">
    <oddFooter>&amp;C&amp;"Arial,粗體"- &amp;P+1 -</oddFooter>
  </headerFooter>
  <colBreaks count="1" manualBreakCount="1">
    <brk id="7" max="65535" man="1"/>
  </colBreaks>
</worksheet>
</file>

<file path=xl/worksheets/sheet7.xml><?xml version="1.0" encoding="utf-8"?>
<worksheet xmlns="http://schemas.openxmlformats.org/spreadsheetml/2006/main" xmlns:r="http://schemas.openxmlformats.org/officeDocument/2006/relationships">
  <sheetPr>
    <tabColor rgb="FFFFC000"/>
  </sheetPr>
  <dimension ref="A1:O30"/>
  <sheetViews>
    <sheetView tabSelected="1" view="pageBreakPreview" zoomScale="85" zoomScaleSheetLayoutView="85" zoomScalePageLayoutView="0" workbookViewId="0" topLeftCell="A1">
      <selection activeCell="K13" sqref="K13"/>
    </sheetView>
  </sheetViews>
  <sheetFormatPr defaultColWidth="9.00390625" defaultRowHeight="16.5"/>
  <cols>
    <col min="1" max="1" width="17.125" style="1" customWidth="1"/>
    <col min="2" max="2" width="10.625" style="1" customWidth="1"/>
    <col min="3" max="3" width="12.75390625" style="1" customWidth="1"/>
    <col min="4" max="6" width="10.625" style="1" customWidth="1"/>
    <col min="7" max="7" width="9.875" style="1" customWidth="1"/>
    <col min="8" max="8" width="10.25390625" style="1" customWidth="1"/>
    <col min="9" max="9" width="8.25390625" style="1" customWidth="1"/>
    <col min="10" max="10" width="10.75390625" style="1" customWidth="1"/>
    <col min="11" max="11" width="10.50390625" style="1" customWidth="1"/>
    <col min="12" max="12" width="10.00390625" style="1" customWidth="1"/>
    <col min="13" max="13" width="9.75390625" style="1" customWidth="1"/>
    <col min="14" max="14" width="9.00390625" style="59" customWidth="1"/>
  </cols>
  <sheetData>
    <row r="1" spans="1:15" ht="16.5">
      <c r="A1" s="5" t="s">
        <v>18</v>
      </c>
      <c r="B1" s="18"/>
      <c r="C1" s="6"/>
      <c r="D1" s="6"/>
      <c r="E1" s="6"/>
      <c r="F1" s="6"/>
      <c r="G1" s="2"/>
      <c r="H1" s="2"/>
      <c r="I1" s="2"/>
      <c r="J1" s="2"/>
      <c r="K1" s="2"/>
      <c r="L1" s="2"/>
      <c r="M1" s="7" t="s">
        <v>24</v>
      </c>
      <c r="N1" s="57"/>
      <c r="O1" s="45"/>
    </row>
    <row r="2" spans="1:15" ht="33.75" customHeight="1">
      <c r="A2" s="366" t="s">
        <v>57</v>
      </c>
      <c r="B2" s="370"/>
      <c r="C2" s="370"/>
      <c r="D2" s="370"/>
      <c r="E2" s="370"/>
      <c r="F2" s="370"/>
      <c r="G2" s="374" t="s">
        <v>58</v>
      </c>
      <c r="H2" s="374"/>
      <c r="I2" s="374"/>
      <c r="J2" s="375"/>
      <c r="K2" s="374"/>
      <c r="L2" s="374"/>
      <c r="M2" s="374"/>
      <c r="N2" s="57"/>
      <c r="O2" s="45"/>
    </row>
    <row r="3" spans="1:15" ht="16.5">
      <c r="A3" s="367" t="s">
        <v>27</v>
      </c>
      <c r="B3" s="369"/>
      <c r="C3" s="369"/>
      <c r="D3" s="369"/>
      <c r="E3" s="369"/>
      <c r="F3" s="369"/>
      <c r="G3" s="369" t="s">
        <v>56</v>
      </c>
      <c r="H3" s="369"/>
      <c r="I3" s="369"/>
      <c r="J3" s="371"/>
      <c r="K3" s="369"/>
      <c r="L3" s="369"/>
      <c r="M3" s="369"/>
      <c r="N3" s="57"/>
      <c r="O3" s="45"/>
    </row>
    <row r="4" spans="1:15" ht="17.25" thickBot="1">
      <c r="A4" s="43"/>
      <c r="B4" s="10"/>
      <c r="C4" s="10"/>
      <c r="D4" s="276"/>
      <c r="E4" s="368" t="s">
        <v>50</v>
      </c>
      <c r="F4" s="368"/>
      <c r="G4" s="368"/>
      <c r="H4" s="368"/>
      <c r="I4" s="3"/>
      <c r="J4" s="3"/>
      <c r="K4" s="3"/>
      <c r="L4" s="3"/>
      <c r="M4" s="12" t="s">
        <v>82</v>
      </c>
      <c r="N4" s="57"/>
      <c r="O4" s="45"/>
    </row>
    <row r="5" spans="1:15" ht="27.75" customHeight="1">
      <c r="A5" s="85" t="s">
        <v>12</v>
      </c>
      <c r="B5" s="41" t="s">
        <v>30</v>
      </c>
      <c r="C5" s="39" t="s">
        <v>32</v>
      </c>
      <c r="D5" s="39" t="s">
        <v>36</v>
      </c>
      <c r="E5" s="39" t="s">
        <v>34</v>
      </c>
      <c r="F5" s="40" t="s">
        <v>38</v>
      </c>
      <c r="G5" s="37" t="s">
        <v>39</v>
      </c>
      <c r="H5" s="39" t="s">
        <v>42</v>
      </c>
      <c r="I5" s="39" t="s">
        <v>44</v>
      </c>
      <c r="J5" s="39" t="s">
        <v>45</v>
      </c>
      <c r="K5" s="39" t="s">
        <v>46</v>
      </c>
      <c r="L5" s="39" t="s">
        <v>51</v>
      </c>
      <c r="M5" s="40" t="s">
        <v>52</v>
      </c>
      <c r="N5" s="57"/>
      <c r="O5" s="45"/>
    </row>
    <row r="6" spans="1:15" ht="45.75" customHeight="1" thickBot="1">
      <c r="A6" s="38" t="s">
        <v>13</v>
      </c>
      <c r="B6" s="42" t="s">
        <v>31</v>
      </c>
      <c r="C6" s="15" t="s">
        <v>33</v>
      </c>
      <c r="D6" s="15" t="s">
        <v>37</v>
      </c>
      <c r="E6" s="15" t="s">
        <v>35</v>
      </c>
      <c r="F6" s="16" t="s">
        <v>40</v>
      </c>
      <c r="G6" s="14" t="s">
        <v>41</v>
      </c>
      <c r="H6" s="15" t="s">
        <v>43</v>
      </c>
      <c r="I6" s="15" t="s">
        <v>47</v>
      </c>
      <c r="J6" s="15" t="s">
        <v>48</v>
      </c>
      <c r="K6" s="15" t="s">
        <v>49</v>
      </c>
      <c r="L6" s="15" t="s">
        <v>53</v>
      </c>
      <c r="M6" s="16" t="s">
        <v>54</v>
      </c>
      <c r="N6" s="57"/>
      <c r="O6" s="45"/>
    </row>
    <row r="7" spans="1:15" ht="30" customHeight="1">
      <c r="A7" s="31" t="s">
        <v>1</v>
      </c>
      <c r="B7" s="118">
        <v>68829</v>
      </c>
      <c r="C7" s="109">
        <v>0</v>
      </c>
      <c r="D7" s="120">
        <v>10664</v>
      </c>
      <c r="E7" s="109">
        <v>0</v>
      </c>
      <c r="F7" s="120">
        <v>223987</v>
      </c>
      <c r="G7" s="120">
        <v>26652</v>
      </c>
      <c r="H7" s="120">
        <v>3648</v>
      </c>
      <c r="I7" s="109">
        <v>0</v>
      </c>
      <c r="J7" s="109">
        <v>0</v>
      </c>
      <c r="K7" s="109">
        <v>0</v>
      </c>
      <c r="L7" s="109">
        <v>0</v>
      </c>
      <c r="M7" s="120">
        <v>14581</v>
      </c>
      <c r="N7" s="88"/>
      <c r="O7" s="45"/>
    </row>
    <row r="8" spans="1:15" ht="15" customHeight="1">
      <c r="A8" s="32">
        <v>2005</v>
      </c>
      <c r="B8" s="118"/>
      <c r="C8" s="120"/>
      <c r="D8" s="120"/>
      <c r="E8" s="120"/>
      <c r="F8" s="120"/>
      <c r="G8" s="120"/>
      <c r="H8" s="120"/>
      <c r="I8" s="120"/>
      <c r="J8" s="120"/>
      <c r="K8" s="120"/>
      <c r="L8" s="120"/>
      <c r="M8" s="120"/>
      <c r="N8" s="86"/>
      <c r="O8" s="45"/>
    </row>
    <row r="9" spans="1:15" ht="30" customHeight="1">
      <c r="A9" s="31" t="s">
        <v>2</v>
      </c>
      <c r="B9" s="121">
        <v>59661</v>
      </c>
      <c r="C9" s="109">
        <v>0</v>
      </c>
      <c r="D9" s="98">
        <v>8379</v>
      </c>
      <c r="E9" s="109">
        <v>0</v>
      </c>
      <c r="F9" s="98">
        <v>227910</v>
      </c>
      <c r="G9" s="98">
        <v>30299</v>
      </c>
      <c r="H9" s="98">
        <v>3892</v>
      </c>
      <c r="I9" s="109">
        <v>0</v>
      </c>
      <c r="J9" s="109">
        <v>0</v>
      </c>
      <c r="K9" s="109">
        <v>0</v>
      </c>
      <c r="L9" s="109">
        <v>0</v>
      </c>
      <c r="M9" s="98">
        <v>9455</v>
      </c>
      <c r="N9" s="88"/>
      <c r="O9" s="45"/>
    </row>
    <row r="10" spans="1:15" ht="15" customHeight="1">
      <c r="A10" s="33">
        <v>2006</v>
      </c>
      <c r="B10" s="122"/>
      <c r="C10" s="115"/>
      <c r="D10" s="119"/>
      <c r="E10" s="115"/>
      <c r="F10" s="119"/>
      <c r="G10" s="119"/>
      <c r="H10" s="119"/>
      <c r="I10" s="115"/>
      <c r="J10" s="115"/>
      <c r="K10" s="115"/>
      <c r="L10" s="115"/>
      <c r="M10" s="119"/>
      <c r="N10" s="86"/>
      <c r="O10" s="45"/>
    </row>
    <row r="11" spans="1:15" ht="30" customHeight="1">
      <c r="A11" s="31" t="s">
        <v>3</v>
      </c>
      <c r="B11" s="118">
        <f>58176.329+24136.489</f>
        <v>82312.818</v>
      </c>
      <c r="C11" s="109">
        <v>0</v>
      </c>
      <c r="D11" s="120">
        <f>4587.35+5446.158</f>
        <v>10033.508000000002</v>
      </c>
      <c r="E11" s="109">
        <v>0</v>
      </c>
      <c r="F11" s="120">
        <f>183690.38+49783.731</f>
        <v>233474.111</v>
      </c>
      <c r="G11" s="120">
        <v>30685.079</v>
      </c>
      <c r="H11" s="120">
        <v>5032.754</v>
      </c>
      <c r="I11" s="109">
        <v>0</v>
      </c>
      <c r="J11" s="109">
        <v>0</v>
      </c>
      <c r="K11" s="109">
        <v>0</v>
      </c>
      <c r="L11" s="109">
        <v>0</v>
      </c>
      <c r="M11" s="120">
        <f>8636.16+1043.266</f>
        <v>9679.426</v>
      </c>
      <c r="N11" s="88"/>
      <c r="O11" s="45"/>
    </row>
    <row r="12" spans="1:15" ht="15" customHeight="1">
      <c r="A12" s="33">
        <v>2007</v>
      </c>
      <c r="B12" s="122"/>
      <c r="C12" s="115"/>
      <c r="D12" s="119"/>
      <c r="E12" s="115"/>
      <c r="F12" s="120"/>
      <c r="G12" s="120"/>
      <c r="H12" s="120"/>
      <c r="I12" s="115"/>
      <c r="J12" s="115"/>
      <c r="K12" s="115"/>
      <c r="L12" s="115"/>
      <c r="M12" s="119"/>
      <c r="N12" s="88"/>
      <c r="O12" s="45"/>
    </row>
    <row r="13" spans="1:15" ht="30" customHeight="1">
      <c r="A13" s="31" t="s">
        <v>29</v>
      </c>
      <c r="B13" s="118">
        <v>59377.906</v>
      </c>
      <c r="C13" s="109">
        <v>0</v>
      </c>
      <c r="D13" s="120">
        <v>6452.935</v>
      </c>
      <c r="E13" s="109">
        <v>0</v>
      </c>
      <c r="F13" s="120">
        <v>228120.164</v>
      </c>
      <c r="G13" s="120">
        <v>30754.514</v>
      </c>
      <c r="H13" s="120">
        <v>2812.854</v>
      </c>
      <c r="I13" s="109">
        <v>0</v>
      </c>
      <c r="J13" s="109">
        <v>0</v>
      </c>
      <c r="K13" s="109">
        <v>0</v>
      </c>
      <c r="L13" s="109">
        <v>0</v>
      </c>
      <c r="M13" s="120">
        <v>11479.391</v>
      </c>
      <c r="N13" s="87"/>
      <c r="O13" s="45"/>
    </row>
    <row r="14" spans="1:15" ht="15" customHeight="1">
      <c r="A14" s="33">
        <v>2008</v>
      </c>
      <c r="B14" s="118"/>
      <c r="C14" s="120"/>
      <c r="D14" s="120"/>
      <c r="E14" s="120"/>
      <c r="F14" s="120"/>
      <c r="G14" s="120"/>
      <c r="H14" s="120"/>
      <c r="I14" s="120"/>
      <c r="J14" s="120"/>
      <c r="K14" s="120"/>
      <c r="L14" s="120"/>
      <c r="M14" s="120"/>
      <c r="N14" s="86"/>
      <c r="O14" s="45"/>
    </row>
    <row r="15" spans="1:15" ht="30" customHeight="1">
      <c r="A15" s="31" t="s">
        <v>86</v>
      </c>
      <c r="B15" s="118">
        <v>72634.636</v>
      </c>
      <c r="C15" s="109">
        <v>0</v>
      </c>
      <c r="D15" s="120">
        <v>14812.226</v>
      </c>
      <c r="E15" s="109">
        <v>0</v>
      </c>
      <c r="F15" s="120">
        <v>287807.919</v>
      </c>
      <c r="G15" s="120">
        <v>30496.475</v>
      </c>
      <c r="H15" s="120">
        <v>1448.129</v>
      </c>
      <c r="I15" s="109">
        <v>0</v>
      </c>
      <c r="J15" s="109">
        <v>0</v>
      </c>
      <c r="K15" s="109">
        <v>0</v>
      </c>
      <c r="L15" s="109">
        <v>0</v>
      </c>
      <c r="M15" s="120">
        <v>10062.096</v>
      </c>
      <c r="N15" s="88"/>
      <c r="O15" s="45"/>
    </row>
    <row r="16" spans="1:15" ht="15" customHeight="1">
      <c r="A16" s="33">
        <v>2009</v>
      </c>
      <c r="B16" s="118"/>
      <c r="C16" s="115"/>
      <c r="D16" s="120"/>
      <c r="E16" s="115"/>
      <c r="F16" s="120"/>
      <c r="G16" s="120"/>
      <c r="H16" s="120"/>
      <c r="I16" s="115"/>
      <c r="J16" s="115"/>
      <c r="K16" s="115"/>
      <c r="L16" s="120"/>
      <c r="M16" s="120"/>
      <c r="N16" s="86"/>
      <c r="O16" s="45"/>
    </row>
    <row r="17" spans="1:15" ht="30" customHeight="1">
      <c r="A17" s="31" t="s">
        <v>87</v>
      </c>
      <c r="B17" s="118">
        <v>63025</v>
      </c>
      <c r="C17" s="109">
        <v>0</v>
      </c>
      <c r="D17" s="120">
        <v>7571</v>
      </c>
      <c r="E17" s="109">
        <v>0</v>
      </c>
      <c r="F17" s="120">
        <v>255129</v>
      </c>
      <c r="G17" s="120">
        <v>34009</v>
      </c>
      <c r="H17" s="120">
        <v>1328</v>
      </c>
      <c r="I17" s="109">
        <v>0</v>
      </c>
      <c r="J17" s="109">
        <v>0</v>
      </c>
      <c r="K17" s="109">
        <v>0</v>
      </c>
      <c r="L17" s="109">
        <v>0</v>
      </c>
      <c r="M17" s="120">
        <v>10336</v>
      </c>
      <c r="N17" s="88"/>
      <c r="O17" s="45"/>
    </row>
    <row r="18" spans="1:15" ht="15" customHeight="1">
      <c r="A18" s="33">
        <v>2010</v>
      </c>
      <c r="B18" s="118"/>
      <c r="C18" s="115"/>
      <c r="D18" s="120"/>
      <c r="E18" s="115"/>
      <c r="F18" s="120"/>
      <c r="G18" s="120"/>
      <c r="H18" s="120"/>
      <c r="I18" s="115"/>
      <c r="J18" s="115"/>
      <c r="K18" s="115"/>
      <c r="L18" s="120"/>
      <c r="M18" s="120"/>
      <c r="N18" s="88"/>
      <c r="O18" s="45"/>
    </row>
    <row r="19" spans="1:15" ht="30" customHeight="1">
      <c r="A19" s="31" t="s">
        <v>178</v>
      </c>
      <c r="B19" s="91">
        <v>61915</v>
      </c>
      <c r="C19" s="109">
        <v>0</v>
      </c>
      <c r="D19" s="56">
        <v>8069</v>
      </c>
      <c r="E19" s="109">
        <v>0</v>
      </c>
      <c r="F19" s="56">
        <v>307554</v>
      </c>
      <c r="G19" s="56">
        <v>34193</v>
      </c>
      <c r="H19" s="109">
        <v>1305</v>
      </c>
      <c r="I19" s="109">
        <v>0</v>
      </c>
      <c r="J19" s="109">
        <v>0</v>
      </c>
      <c r="K19" s="109">
        <v>0</v>
      </c>
      <c r="L19" s="109">
        <v>0</v>
      </c>
      <c r="M19" s="56">
        <v>10422</v>
      </c>
      <c r="N19" s="88"/>
      <c r="O19" s="45"/>
    </row>
    <row r="20" spans="1:15" ht="15" customHeight="1">
      <c r="A20" s="33">
        <v>2011</v>
      </c>
      <c r="B20" s="91"/>
      <c r="C20" s="109"/>
      <c r="D20" s="56"/>
      <c r="E20" s="109"/>
      <c r="F20" s="56"/>
      <c r="G20" s="56"/>
      <c r="H20" s="119"/>
      <c r="I20" s="109"/>
      <c r="J20" s="109"/>
      <c r="K20" s="109"/>
      <c r="L20" s="109"/>
      <c r="M20" s="56"/>
      <c r="N20" s="88"/>
      <c r="O20" s="45"/>
    </row>
    <row r="21" spans="1:15" s="2" customFormat="1" ht="30" customHeight="1">
      <c r="A21" s="31" t="s">
        <v>179</v>
      </c>
      <c r="B21" s="113">
        <v>86071.804</v>
      </c>
      <c r="C21" s="109">
        <v>0</v>
      </c>
      <c r="D21" s="112">
        <v>8256.019</v>
      </c>
      <c r="E21" s="109">
        <v>0</v>
      </c>
      <c r="F21" s="112">
        <v>275525.772</v>
      </c>
      <c r="G21" s="112">
        <v>37550.149</v>
      </c>
      <c r="H21" s="56">
        <v>554.873</v>
      </c>
      <c r="I21" s="109">
        <v>0</v>
      </c>
      <c r="J21" s="109">
        <v>0</v>
      </c>
      <c r="K21" s="109">
        <v>0</v>
      </c>
      <c r="L21" s="109">
        <v>0</v>
      </c>
      <c r="M21" s="112">
        <v>14145.641</v>
      </c>
      <c r="N21" s="78"/>
      <c r="O21" s="56"/>
    </row>
    <row r="22" spans="1:15" s="2" customFormat="1" ht="15" customHeight="1">
      <c r="A22" s="33">
        <v>2012</v>
      </c>
      <c r="B22" s="91"/>
      <c r="C22" s="109"/>
      <c r="D22" s="56"/>
      <c r="E22" s="109"/>
      <c r="F22" s="56"/>
      <c r="G22" s="56"/>
      <c r="H22" s="119"/>
      <c r="I22" s="109"/>
      <c r="J22" s="109"/>
      <c r="K22" s="109"/>
      <c r="L22" s="109"/>
      <c r="M22" s="56"/>
      <c r="N22" s="58"/>
      <c r="O22" s="56"/>
    </row>
    <row r="23" spans="1:15" s="2" customFormat="1" ht="30" customHeight="1">
      <c r="A23" s="31" t="s">
        <v>184</v>
      </c>
      <c r="B23" s="113">
        <v>63802</v>
      </c>
      <c r="C23" s="109">
        <v>0</v>
      </c>
      <c r="D23" s="112">
        <v>10708</v>
      </c>
      <c r="E23" s="109">
        <v>0</v>
      </c>
      <c r="F23" s="112">
        <v>282613</v>
      </c>
      <c r="G23" s="112">
        <v>37680</v>
      </c>
      <c r="H23" s="109">
        <v>0</v>
      </c>
      <c r="I23" s="109">
        <v>0</v>
      </c>
      <c r="J23" s="109">
        <v>0</v>
      </c>
      <c r="K23" s="109">
        <v>0</v>
      </c>
      <c r="L23" s="109">
        <v>0</v>
      </c>
      <c r="M23" s="112">
        <v>8815</v>
      </c>
      <c r="N23" s="78"/>
      <c r="O23" s="56"/>
    </row>
    <row r="24" spans="1:15" s="2" customFormat="1" ht="15" customHeight="1">
      <c r="A24" s="33">
        <v>2013</v>
      </c>
      <c r="B24" s="91"/>
      <c r="C24" s="56"/>
      <c r="D24" s="56"/>
      <c r="E24" s="56"/>
      <c r="F24" s="56"/>
      <c r="G24" s="56"/>
      <c r="H24" s="119"/>
      <c r="I24" s="56"/>
      <c r="J24" s="56"/>
      <c r="K24" s="56"/>
      <c r="L24" s="56"/>
      <c r="M24" s="56"/>
      <c r="N24" s="58"/>
      <c r="O24" s="56"/>
    </row>
    <row r="25" spans="1:15" s="2" customFormat="1" ht="30" customHeight="1">
      <c r="A25" s="31" t="s">
        <v>365</v>
      </c>
      <c r="B25" s="113">
        <v>20738</v>
      </c>
      <c r="C25" s="109">
        <v>0</v>
      </c>
      <c r="D25" s="112">
        <v>7884</v>
      </c>
      <c r="E25" s="109">
        <v>0</v>
      </c>
      <c r="F25" s="112">
        <v>231705</v>
      </c>
      <c r="G25" s="112">
        <v>42529</v>
      </c>
      <c r="H25" s="109">
        <v>0</v>
      </c>
      <c r="I25" s="109">
        <v>0</v>
      </c>
      <c r="J25" s="109">
        <v>0</v>
      </c>
      <c r="K25" s="109">
        <v>0</v>
      </c>
      <c r="L25" s="109">
        <v>0</v>
      </c>
      <c r="M25" s="112">
        <v>7672</v>
      </c>
      <c r="N25" s="78"/>
      <c r="O25" s="56"/>
    </row>
    <row r="26" spans="1:15" s="2" customFormat="1" ht="15" customHeight="1">
      <c r="A26" s="33">
        <v>2014</v>
      </c>
      <c r="B26" s="91"/>
      <c r="C26" s="56"/>
      <c r="D26" s="56"/>
      <c r="E26" s="56"/>
      <c r="F26" s="56"/>
      <c r="G26" s="56"/>
      <c r="H26" s="119"/>
      <c r="I26" s="56"/>
      <c r="J26" s="56"/>
      <c r="K26" s="56"/>
      <c r="L26" s="56"/>
      <c r="M26" s="56"/>
      <c r="N26" s="58"/>
      <c r="O26" s="56"/>
    </row>
    <row r="27" spans="1:15" ht="4.5" customHeight="1" thickBot="1">
      <c r="A27" s="30"/>
      <c r="B27" s="123"/>
      <c r="C27" s="9"/>
      <c r="D27" s="9"/>
      <c r="E27" s="9"/>
      <c r="F27" s="9"/>
      <c r="G27" s="9"/>
      <c r="H27" s="9"/>
      <c r="I27" s="9"/>
      <c r="J27" s="9"/>
      <c r="K27" s="9"/>
      <c r="L27" s="9"/>
      <c r="M27" s="9"/>
      <c r="N27" s="57"/>
      <c r="O27" s="45"/>
    </row>
    <row r="28" spans="1:9" s="66" customFormat="1" ht="18" customHeight="1">
      <c r="A28" s="5" t="s">
        <v>175</v>
      </c>
      <c r="B28" s="46"/>
      <c r="C28" s="73"/>
      <c r="D28" s="73"/>
      <c r="G28" s="372" t="s">
        <v>176</v>
      </c>
      <c r="H28" s="373"/>
      <c r="I28" s="373"/>
    </row>
    <row r="29" spans="1:15" ht="16.5">
      <c r="A29" s="363" t="s">
        <v>368</v>
      </c>
      <c r="B29" s="364"/>
      <c r="C29" s="364"/>
      <c r="D29" s="364"/>
      <c r="N29" s="57"/>
      <c r="O29" s="45"/>
    </row>
    <row r="30" spans="14:15" ht="16.5">
      <c r="N30" s="57"/>
      <c r="O30" s="45"/>
    </row>
  </sheetData>
  <sheetProtection/>
  <mergeCells count="7">
    <mergeCell ref="A3:F3"/>
    <mergeCell ref="A2:F2"/>
    <mergeCell ref="G3:M3"/>
    <mergeCell ref="G28:I28"/>
    <mergeCell ref="G2:M2"/>
    <mergeCell ref="A29:D29"/>
    <mergeCell ref="E4:H4"/>
  </mergeCells>
  <printOptions/>
  <pageMargins left="0.7086614173228347" right="0.7086614173228347" top="0.7480314960629921" bottom="0.7480314960629921" header="0.5118110236220472" footer="0.9055118110236221"/>
  <pageSetup horizontalDpi="600" verticalDpi="600" orientation="portrait" paperSize="9" r:id="rId1"/>
  <headerFooter alignWithMargins="0">
    <oddFooter>&amp;C&amp;"Arial,粗體"- &amp;P+1 -</oddFoot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dimension ref="A1:IP17"/>
  <sheetViews>
    <sheetView tabSelected="1" view="pageBreakPreview" zoomScaleNormal="115" zoomScaleSheetLayoutView="100" zoomScalePageLayoutView="0" workbookViewId="0" topLeftCell="A1">
      <selection activeCell="K13" sqref="K13"/>
    </sheetView>
  </sheetViews>
  <sheetFormatPr defaultColWidth="9.00390625" defaultRowHeight="16.5"/>
  <cols>
    <col min="1" max="1" width="19.125" style="0" customWidth="1"/>
    <col min="2" max="7" width="14.625" style="0" customWidth="1"/>
  </cols>
  <sheetData>
    <row r="1" spans="1:4" s="290" customFormat="1" ht="14.25">
      <c r="A1" s="297" t="s">
        <v>493</v>
      </c>
      <c r="B1" s="298"/>
      <c r="C1" s="298"/>
      <c r="D1" s="298"/>
    </row>
    <row r="2" spans="1:7" ht="25.5" customHeight="1">
      <c r="A2" s="377" t="s">
        <v>490</v>
      </c>
      <c r="B2" s="377"/>
      <c r="C2" s="377"/>
      <c r="D2" s="377"/>
      <c r="E2" s="377"/>
      <c r="F2" s="377"/>
      <c r="G2" s="377"/>
    </row>
    <row r="3" spans="1:250" ht="25.5" customHeight="1">
      <c r="A3" s="377" t="s">
        <v>470</v>
      </c>
      <c r="B3" s="377"/>
      <c r="C3" s="377"/>
      <c r="D3" s="377"/>
      <c r="E3" s="377"/>
      <c r="F3" s="377"/>
      <c r="G3" s="377"/>
      <c r="H3" s="281"/>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334"/>
      <c r="FV3" s="334"/>
      <c r="FW3" s="334"/>
      <c r="FX3" s="334"/>
      <c r="FY3" s="334"/>
      <c r="FZ3" s="334"/>
      <c r="GA3" s="334"/>
      <c r="GB3" s="334"/>
      <c r="GC3" s="334"/>
      <c r="GD3" s="334"/>
      <c r="GE3" s="334"/>
      <c r="GF3" s="334"/>
      <c r="GG3" s="334"/>
      <c r="GH3" s="334"/>
      <c r="GI3" s="334"/>
      <c r="GJ3" s="334"/>
      <c r="GK3" s="334"/>
      <c r="GL3" s="334"/>
      <c r="GM3" s="334"/>
      <c r="GN3" s="334"/>
      <c r="GO3" s="334"/>
      <c r="GP3" s="334"/>
      <c r="GQ3" s="334"/>
      <c r="GR3" s="334"/>
      <c r="GS3" s="334"/>
      <c r="GT3" s="334"/>
      <c r="GU3" s="334"/>
      <c r="GV3" s="334"/>
      <c r="GW3" s="334"/>
      <c r="GX3" s="334"/>
      <c r="GY3" s="334"/>
      <c r="GZ3" s="334"/>
      <c r="HA3" s="334"/>
      <c r="HB3" s="334"/>
      <c r="HC3" s="334"/>
      <c r="HD3" s="334"/>
      <c r="HE3" s="334"/>
      <c r="HF3" s="334"/>
      <c r="HG3" s="334"/>
      <c r="HH3" s="334"/>
      <c r="HI3" s="334"/>
      <c r="HJ3" s="334"/>
      <c r="HK3" s="334"/>
      <c r="HL3" s="334"/>
      <c r="HM3" s="334"/>
      <c r="HN3" s="334"/>
      <c r="HO3" s="334"/>
      <c r="HP3" s="334"/>
      <c r="HQ3" s="334"/>
      <c r="HR3" s="334"/>
      <c r="HS3" s="334"/>
      <c r="HT3" s="334"/>
      <c r="HU3" s="334"/>
      <c r="HV3" s="334"/>
      <c r="HW3" s="334"/>
      <c r="HX3" s="334"/>
      <c r="HY3" s="334"/>
      <c r="HZ3" s="334"/>
      <c r="IA3" s="334"/>
      <c r="IB3" s="334"/>
      <c r="IC3" s="334"/>
      <c r="ID3" s="334"/>
      <c r="IE3" s="334"/>
      <c r="IF3" s="334"/>
      <c r="IG3" s="334"/>
      <c r="IH3" s="334"/>
      <c r="II3" s="334"/>
      <c r="IJ3" s="334"/>
      <c r="IK3" s="334"/>
      <c r="IL3" s="334"/>
      <c r="IM3" s="334"/>
      <c r="IN3" s="334"/>
      <c r="IO3" s="334"/>
      <c r="IP3" s="334"/>
    </row>
    <row r="4" spans="1:7" s="300" customFormat="1" ht="14.25" thickBot="1">
      <c r="A4" s="29"/>
      <c r="B4" s="299"/>
      <c r="C4" s="299"/>
      <c r="D4" s="68"/>
      <c r="E4" s="68"/>
      <c r="F4" s="379" t="s">
        <v>494</v>
      </c>
      <c r="G4" s="379"/>
    </row>
    <row r="5" spans="1:7" s="296" customFormat="1" ht="24.75" customHeight="1" thickBot="1">
      <c r="A5" s="291" t="s">
        <v>491</v>
      </c>
      <c r="B5" s="292" t="s">
        <v>492</v>
      </c>
      <c r="C5" s="293" t="s">
        <v>484</v>
      </c>
      <c r="D5" s="294" t="s">
        <v>485</v>
      </c>
      <c r="E5" s="295" t="s">
        <v>486</v>
      </c>
      <c r="F5" s="295" t="s">
        <v>487</v>
      </c>
      <c r="G5" s="295" t="s">
        <v>488</v>
      </c>
    </row>
    <row r="6" spans="1:4" ht="16.5">
      <c r="A6" s="287"/>
      <c r="B6" s="94"/>
      <c r="C6" s="94"/>
      <c r="D6" s="94"/>
    </row>
    <row r="7" spans="1:7" s="301" customFormat="1" ht="16.5">
      <c r="A7" s="288" t="s">
        <v>495</v>
      </c>
      <c r="B7" s="376">
        <v>543450</v>
      </c>
      <c r="C7" s="376">
        <v>139652</v>
      </c>
      <c r="D7" s="376">
        <v>184882</v>
      </c>
      <c r="E7" s="376">
        <v>1149</v>
      </c>
      <c r="F7" s="376">
        <v>200994</v>
      </c>
      <c r="G7" s="376">
        <v>16773</v>
      </c>
    </row>
    <row r="8" spans="1:7" s="301" customFormat="1" ht="16.5">
      <c r="A8" s="288">
        <v>2015</v>
      </c>
      <c r="B8" s="376"/>
      <c r="C8" s="376"/>
      <c r="D8" s="376"/>
      <c r="E8" s="376"/>
      <c r="F8" s="376"/>
      <c r="G8" s="376"/>
    </row>
    <row r="9" spans="1:4" s="301" customFormat="1" ht="16.5">
      <c r="A9" s="288"/>
      <c r="B9" s="302"/>
      <c r="C9" s="302"/>
      <c r="D9" s="302"/>
    </row>
    <row r="10" spans="1:7" s="301" customFormat="1" ht="16.5">
      <c r="A10" s="288" t="s">
        <v>496</v>
      </c>
      <c r="B10" s="376">
        <v>671414</v>
      </c>
      <c r="C10" s="376">
        <v>139759</v>
      </c>
      <c r="D10" s="376">
        <v>181326</v>
      </c>
      <c r="E10" s="376">
        <v>5314</v>
      </c>
      <c r="F10" s="376">
        <v>325960</v>
      </c>
      <c r="G10" s="376">
        <v>19055</v>
      </c>
    </row>
    <row r="11" spans="1:7" s="301" customFormat="1" ht="16.5">
      <c r="A11" s="288">
        <v>2016</v>
      </c>
      <c r="B11" s="376"/>
      <c r="C11" s="376"/>
      <c r="D11" s="376"/>
      <c r="E11" s="376"/>
      <c r="F11" s="376"/>
      <c r="G11" s="376"/>
    </row>
    <row r="12" spans="1:4" s="301" customFormat="1" ht="16.5">
      <c r="A12" s="288"/>
      <c r="B12" s="302"/>
      <c r="C12" s="302"/>
      <c r="D12" s="302"/>
    </row>
    <row r="13" spans="1:7" s="301" customFormat="1" ht="16.5">
      <c r="A13" s="288" t="s">
        <v>533</v>
      </c>
      <c r="B13" s="376">
        <v>788201</v>
      </c>
      <c r="C13" s="376">
        <v>147288</v>
      </c>
      <c r="D13" s="376">
        <v>145512</v>
      </c>
      <c r="E13" s="376">
        <v>80979</v>
      </c>
      <c r="F13" s="376">
        <v>389150</v>
      </c>
      <c r="G13" s="376">
        <v>25272</v>
      </c>
    </row>
    <row r="14" spans="1:7" s="301" customFormat="1" ht="16.5">
      <c r="A14" s="288">
        <v>2017</v>
      </c>
      <c r="B14" s="376"/>
      <c r="C14" s="376"/>
      <c r="D14" s="376"/>
      <c r="E14" s="376"/>
      <c r="F14" s="376"/>
      <c r="G14" s="376"/>
    </row>
    <row r="15" spans="1:7" s="301" customFormat="1" ht="17.25" thickBot="1">
      <c r="A15" s="289"/>
      <c r="B15" s="303"/>
      <c r="C15" s="303"/>
      <c r="D15" s="303"/>
      <c r="E15" s="303"/>
      <c r="F15" s="303"/>
      <c r="G15" s="303"/>
    </row>
    <row r="16" spans="1:7" s="290" customFormat="1" ht="36.75" customHeight="1">
      <c r="A16" s="378" t="s">
        <v>366</v>
      </c>
      <c r="B16" s="378"/>
      <c r="C16" s="378"/>
      <c r="D16" s="378"/>
      <c r="E16" s="380" t="s">
        <v>497</v>
      </c>
      <c r="F16" s="380"/>
      <c r="G16" s="380"/>
    </row>
    <row r="17" spans="1:5" ht="16.5">
      <c r="A17" s="275"/>
      <c r="B17" s="66"/>
      <c r="C17" s="66"/>
      <c r="D17" s="66"/>
      <c r="E17" s="66"/>
    </row>
  </sheetData>
  <sheetProtection/>
  <mergeCells count="58">
    <mergeCell ref="B13:B14"/>
    <mergeCell ref="C13:C14"/>
    <mergeCell ref="D13:D14"/>
    <mergeCell ref="E13:E14"/>
    <mergeCell ref="F13:F14"/>
    <mergeCell ref="G13:G14"/>
    <mergeCell ref="FG3:FM3"/>
    <mergeCell ref="CH3:CN3"/>
    <mergeCell ref="A3:G3"/>
    <mergeCell ref="A16:D16"/>
    <mergeCell ref="F4:G4"/>
    <mergeCell ref="E16:G16"/>
    <mergeCell ref="G10:G11"/>
    <mergeCell ref="E7:E8"/>
    <mergeCell ref="F7:F8"/>
    <mergeCell ref="G7:G8"/>
    <mergeCell ref="HY3:IE3"/>
    <mergeCell ref="IF3:IL3"/>
    <mergeCell ref="FN3:FT3"/>
    <mergeCell ref="FU3:GA3"/>
    <mergeCell ref="GB3:GH3"/>
    <mergeCell ref="GI3:GO3"/>
    <mergeCell ref="GP3:GV3"/>
    <mergeCell ref="IM3:IP3"/>
    <mergeCell ref="GW3:HC3"/>
    <mergeCell ref="HD3:HJ3"/>
    <mergeCell ref="HK3:HQ3"/>
    <mergeCell ref="HR3:HX3"/>
    <mergeCell ref="DX3:ED3"/>
    <mergeCell ref="EE3:EK3"/>
    <mergeCell ref="EL3:ER3"/>
    <mergeCell ref="ES3:EY3"/>
    <mergeCell ref="EZ3:FF3"/>
    <mergeCell ref="DQ3:DW3"/>
    <mergeCell ref="AR3:AX3"/>
    <mergeCell ref="AY3:BE3"/>
    <mergeCell ref="BF3:BL3"/>
    <mergeCell ref="BM3:BS3"/>
    <mergeCell ref="BT3:BZ3"/>
    <mergeCell ref="CO3:CU3"/>
    <mergeCell ref="CV3:DB3"/>
    <mergeCell ref="DC3:DI3"/>
    <mergeCell ref="DJ3:DP3"/>
    <mergeCell ref="B10:B11"/>
    <mergeCell ref="C10:C11"/>
    <mergeCell ref="I3:O3"/>
    <mergeCell ref="P3:V3"/>
    <mergeCell ref="W3:AC3"/>
    <mergeCell ref="AD3:AJ3"/>
    <mergeCell ref="F10:F11"/>
    <mergeCell ref="D10:D11"/>
    <mergeCell ref="E10:E11"/>
    <mergeCell ref="CA3:CG3"/>
    <mergeCell ref="D7:D8"/>
    <mergeCell ref="AK3:AQ3"/>
    <mergeCell ref="A2:G2"/>
    <mergeCell ref="B7:B8"/>
    <mergeCell ref="C7:C8"/>
  </mergeCells>
  <printOptions/>
  <pageMargins left="0.7086614173228347" right="0.7086614173228347" top="0.7480314960629921" bottom="0.7480314960629921" header="0.5118110236220472" footer="0.9055118110236221"/>
  <pageSetup firstPageNumber="113" useFirstPageNumber="1" horizontalDpi="600" verticalDpi="600" orientation="portrait" paperSize="9" scale="81" r:id="rId1"/>
  <headerFooter alignWithMargins="0">
    <oddFooter>&amp;C&amp;"新細明體,粗體"&amp;16- &amp;P+1 -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115" zoomScaleSheetLayoutView="115" zoomScalePageLayoutView="0" workbookViewId="0" topLeftCell="A1">
      <selection activeCell="K13" sqref="K13"/>
    </sheetView>
  </sheetViews>
  <sheetFormatPr defaultColWidth="9.00390625" defaultRowHeight="16.5"/>
  <cols>
    <col min="1" max="1" width="12.125" style="1" customWidth="1"/>
    <col min="2" max="3" width="9.50390625" style="1" customWidth="1"/>
    <col min="4" max="4" width="10.25390625" style="1" customWidth="1"/>
    <col min="5" max="5" width="10.75390625" style="1" customWidth="1"/>
    <col min="6" max="14" width="9.50390625" style="1" customWidth="1"/>
    <col min="15" max="15" width="9.00390625" style="59" customWidth="1"/>
  </cols>
  <sheetData>
    <row r="1" spans="1:16" ht="16.5">
      <c r="A1" s="304" t="s">
        <v>9</v>
      </c>
      <c r="B1" s="18"/>
      <c r="C1" s="6"/>
      <c r="D1" s="6"/>
      <c r="E1" s="6"/>
      <c r="F1" s="6"/>
      <c r="G1" s="2"/>
      <c r="H1" s="2"/>
      <c r="I1" s="2"/>
      <c r="J1" s="2"/>
      <c r="K1" s="2"/>
      <c r="L1" s="2"/>
      <c r="M1" s="2"/>
      <c r="N1" s="7"/>
      <c r="O1" s="57"/>
      <c r="P1" s="45"/>
    </row>
    <row r="2" spans="1:16" ht="33.75" customHeight="1">
      <c r="A2" s="386" t="s">
        <v>501</v>
      </c>
      <c r="B2" s="386"/>
      <c r="C2" s="386"/>
      <c r="D2" s="386"/>
      <c r="E2" s="386"/>
      <c r="F2" s="386"/>
      <c r="G2" s="386"/>
      <c r="H2" s="386"/>
      <c r="I2" s="386"/>
      <c r="J2" s="386"/>
      <c r="K2" s="386"/>
      <c r="L2" s="386"/>
      <c r="M2" s="386"/>
      <c r="N2" s="386"/>
      <c r="O2" s="57"/>
      <c r="P2" s="45"/>
    </row>
    <row r="3" spans="1:16" ht="19.5">
      <c r="A3" s="377" t="s">
        <v>27</v>
      </c>
      <c r="B3" s="377"/>
      <c r="C3" s="377"/>
      <c r="D3" s="377"/>
      <c r="E3" s="377"/>
      <c r="F3" s="377"/>
      <c r="G3" s="377"/>
      <c r="H3" s="377"/>
      <c r="I3" s="377"/>
      <c r="J3" s="377"/>
      <c r="K3" s="377"/>
      <c r="L3" s="377"/>
      <c r="M3" s="377"/>
      <c r="N3" s="377"/>
      <c r="O3" s="57"/>
      <c r="P3" s="45"/>
    </row>
    <row r="4" spans="1:16" s="290" customFormat="1" ht="26.25" customHeight="1" thickBot="1">
      <c r="A4" s="305"/>
      <c r="B4" s="306"/>
      <c r="C4" s="306"/>
      <c r="D4" s="307"/>
      <c r="E4" s="381"/>
      <c r="F4" s="381"/>
      <c r="G4" s="381"/>
      <c r="H4" s="381"/>
      <c r="I4" s="324"/>
      <c r="J4" s="308"/>
      <c r="K4" s="308"/>
      <c r="L4" s="308"/>
      <c r="M4" s="308"/>
      <c r="N4" s="309" t="s">
        <v>502</v>
      </c>
      <c r="O4" s="310"/>
      <c r="P4" s="311"/>
    </row>
    <row r="5" spans="1:16" s="301" customFormat="1" ht="34.5" customHeight="1">
      <c r="A5" s="392" t="s">
        <v>12</v>
      </c>
      <c r="B5" s="388" t="s">
        <v>474</v>
      </c>
      <c r="C5" s="389"/>
      <c r="D5" s="389"/>
      <c r="E5" s="389"/>
      <c r="F5" s="389"/>
      <c r="G5" s="382" t="s">
        <v>478</v>
      </c>
      <c r="H5" s="382"/>
      <c r="I5" s="382"/>
      <c r="J5" s="383"/>
      <c r="K5" s="384" t="s">
        <v>479</v>
      </c>
      <c r="L5" s="382"/>
      <c r="M5" s="382"/>
      <c r="N5" s="382"/>
      <c r="O5" s="312"/>
      <c r="P5" s="313"/>
    </row>
    <row r="6" spans="1:16" s="301" customFormat="1" ht="39.75" customHeight="1" thickBot="1">
      <c r="A6" s="393"/>
      <c r="B6" s="314" t="s">
        <v>475</v>
      </c>
      <c r="C6" s="315" t="s">
        <v>477</v>
      </c>
      <c r="D6" s="315" t="s">
        <v>504</v>
      </c>
      <c r="E6" s="315" t="s">
        <v>505</v>
      </c>
      <c r="F6" s="316" t="s">
        <v>489</v>
      </c>
      <c r="G6" s="315" t="s">
        <v>503</v>
      </c>
      <c r="H6" s="315" t="s">
        <v>476</v>
      </c>
      <c r="I6" s="315" t="s">
        <v>535</v>
      </c>
      <c r="J6" s="315" t="s">
        <v>480</v>
      </c>
      <c r="K6" s="315" t="s">
        <v>481</v>
      </c>
      <c r="L6" s="315" t="s">
        <v>482</v>
      </c>
      <c r="M6" s="315" t="s">
        <v>483</v>
      </c>
      <c r="N6" s="316" t="s">
        <v>506</v>
      </c>
      <c r="O6" s="312"/>
      <c r="P6" s="313"/>
    </row>
    <row r="7" spans="1:16" ht="17.25" customHeight="1">
      <c r="A7" s="319"/>
      <c r="B7" s="285"/>
      <c r="C7" s="286"/>
      <c r="D7" s="286"/>
      <c r="E7" s="286"/>
      <c r="F7" s="286"/>
      <c r="G7" s="286"/>
      <c r="H7" s="286"/>
      <c r="I7" s="286"/>
      <c r="J7" s="286"/>
      <c r="K7" s="286"/>
      <c r="L7" s="286"/>
      <c r="M7" s="286"/>
      <c r="N7" s="286"/>
      <c r="O7" s="57"/>
      <c r="P7" s="45"/>
    </row>
    <row r="8" spans="1:16" ht="34.5" customHeight="1">
      <c r="A8" s="317" t="s">
        <v>500</v>
      </c>
      <c r="B8" s="387">
        <f>121130124/1000</f>
        <v>121130.124</v>
      </c>
      <c r="C8" s="385">
        <f>130001773/1000</f>
        <v>130001.773</v>
      </c>
      <c r="D8" s="385">
        <f>894232/1000</f>
        <v>894.232</v>
      </c>
      <c r="E8" s="385">
        <f>45878035/1000</f>
        <v>45878.035</v>
      </c>
      <c r="F8" s="385">
        <f>13385282/1000</f>
        <v>13385.282</v>
      </c>
      <c r="G8" s="385">
        <f>5216760/1000</f>
        <v>5216.76</v>
      </c>
      <c r="H8" s="385">
        <f>40435946/1000</f>
        <v>40435.946</v>
      </c>
      <c r="I8" s="394" t="s">
        <v>536</v>
      </c>
      <c r="J8" s="385">
        <f>126368725/1000</f>
        <v>126368.725</v>
      </c>
      <c r="K8" s="385">
        <f>25993460/1000</f>
        <v>25993.46</v>
      </c>
      <c r="L8" s="385">
        <f>432826/1000</f>
        <v>432.826</v>
      </c>
      <c r="M8" s="385">
        <f>2254464/1000</f>
        <v>2254.464</v>
      </c>
      <c r="N8" s="385">
        <f>1496682/1000</f>
        <v>1496.682</v>
      </c>
      <c r="O8" s="57"/>
      <c r="P8" s="45"/>
    </row>
    <row r="9" spans="1:16" ht="14.25" customHeight="1">
      <c r="A9" s="320">
        <v>2015</v>
      </c>
      <c r="B9" s="387"/>
      <c r="C9" s="385"/>
      <c r="D9" s="385"/>
      <c r="E9" s="385"/>
      <c r="F9" s="385"/>
      <c r="G9" s="385"/>
      <c r="H9" s="385"/>
      <c r="I9" s="394"/>
      <c r="J9" s="385"/>
      <c r="K9" s="385"/>
      <c r="L9" s="385"/>
      <c r="M9" s="385"/>
      <c r="N9" s="385"/>
      <c r="O9" s="88"/>
      <c r="P9" s="45"/>
    </row>
    <row r="10" spans="1:16" ht="17.25" customHeight="1">
      <c r="A10" s="319"/>
      <c r="B10" s="285"/>
      <c r="C10" s="286"/>
      <c r="D10" s="286"/>
      <c r="E10" s="286"/>
      <c r="F10" s="286"/>
      <c r="G10" s="286"/>
      <c r="H10" s="286"/>
      <c r="I10" s="286"/>
      <c r="J10" s="286"/>
      <c r="K10" s="286"/>
      <c r="L10" s="286"/>
      <c r="M10" s="286"/>
      <c r="N10" s="286"/>
      <c r="O10" s="57"/>
      <c r="P10" s="45"/>
    </row>
    <row r="11" spans="1:16" ht="34.5" customHeight="1">
      <c r="A11" s="317" t="s">
        <v>534</v>
      </c>
      <c r="B11" s="387">
        <v>134499</v>
      </c>
      <c r="C11" s="385">
        <v>142186</v>
      </c>
      <c r="D11" s="385">
        <v>2064</v>
      </c>
      <c r="E11" s="385">
        <v>54654</v>
      </c>
      <c r="F11" s="385">
        <v>19055</v>
      </c>
      <c r="G11" s="385">
        <v>5260</v>
      </c>
      <c r="H11" s="385">
        <v>39140</v>
      </c>
      <c r="I11" s="385">
        <v>3250</v>
      </c>
      <c r="J11" s="385">
        <v>271306</v>
      </c>
      <c r="K11" s="385">
        <v>28306</v>
      </c>
      <c r="L11" s="385">
        <v>433</v>
      </c>
      <c r="M11" s="385">
        <v>2101</v>
      </c>
      <c r="N11" s="385">
        <v>5200</v>
      </c>
      <c r="O11" s="57"/>
      <c r="P11" s="45"/>
    </row>
    <row r="12" spans="1:16" ht="14.25" customHeight="1">
      <c r="A12" s="320">
        <v>2016</v>
      </c>
      <c r="B12" s="387"/>
      <c r="C12" s="385"/>
      <c r="D12" s="385"/>
      <c r="E12" s="385"/>
      <c r="F12" s="385"/>
      <c r="G12" s="385"/>
      <c r="H12" s="385"/>
      <c r="I12" s="385"/>
      <c r="J12" s="385"/>
      <c r="K12" s="385"/>
      <c r="L12" s="385"/>
      <c r="M12" s="385"/>
      <c r="N12" s="385"/>
      <c r="O12" s="88"/>
      <c r="P12" s="45"/>
    </row>
    <row r="13" spans="1:16" ht="15" customHeight="1" thickBot="1">
      <c r="A13" s="30"/>
      <c r="B13" s="123"/>
      <c r="C13" s="9"/>
      <c r="D13" s="9"/>
      <c r="E13" s="9"/>
      <c r="F13" s="9"/>
      <c r="G13" s="9"/>
      <c r="H13" s="9"/>
      <c r="I13" s="9"/>
      <c r="J13" s="9"/>
      <c r="K13" s="9"/>
      <c r="L13" s="9"/>
      <c r="M13" s="9"/>
      <c r="N13" s="9"/>
      <c r="O13" s="86"/>
      <c r="P13" s="45"/>
    </row>
    <row r="14" spans="1:16" s="296" customFormat="1" ht="40.5" customHeight="1">
      <c r="A14" s="390" t="s">
        <v>498</v>
      </c>
      <c r="B14" s="390"/>
      <c r="C14" s="390"/>
      <c r="D14" s="390"/>
      <c r="E14" s="390"/>
      <c r="F14" s="390"/>
      <c r="G14" s="390"/>
      <c r="H14" s="321"/>
      <c r="I14" s="321"/>
      <c r="J14" s="321"/>
      <c r="K14" s="391" t="s">
        <v>499</v>
      </c>
      <c r="L14" s="391"/>
      <c r="M14" s="391"/>
      <c r="N14" s="391"/>
      <c r="O14" s="322"/>
      <c r="P14" s="323"/>
    </row>
    <row r="15" spans="10:15" ht="30" customHeight="1">
      <c r="J15"/>
      <c r="K15"/>
      <c r="L15"/>
      <c r="M15"/>
      <c r="N15"/>
      <c r="O15"/>
    </row>
    <row r="16" ht="15" customHeight="1">
      <c r="O16"/>
    </row>
    <row r="17" spans="15:16" ht="30" customHeight="1">
      <c r="O17" s="87"/>
      <c r="P17" s="45"/>
    </row>
    <row r="18" spans="15:16" ht="15" customHeight="1">
      <c r="O18" s="86"/>
      <c r="P18" s="45"/>
    </row>
    <row r="19" spans="15:16" ht="30" customHeight="1">
      <c r="O19" s="88"/>
      <c r="P19" s="45"/>
    </row>
    <row r="20" spans="15:16" ht="15" customHeight="1">
      <c r="O20" s="86"/>
      <c r="P20" s="45"/>
    </row>
    <row r="21" spans="15:16" ht="30" customHeight="1">
      <c r="O21" s="88"/>
      <c r="P21" s="45"/>
    </row>
    <row r="22" spans="15:16" ht="15" customHeight="1">
      <c r="O22" s="88"/>
      <c r="P22" s="45"/>
    </row>
    <row r="23" spans="15:16" ht="30" customHeight="1">
      <c r="O23" s="88"/>
      <c r="P23" s="45"/>
    </row>
    <row r="24" spans="15:16" ht="15" customHeight="1">
      <c r="O24" s="88"/>
      <c r="P24" s="45"/>
    </row>
    <row r="25" spans="1:16" s="2" customFormat="1" ht="30" customHeight="1">
      <c r="A25" s="1"/>
      <c r="B25" s="1"/>
      <c r="C25" s="1"/>
      <c r="D25" s="1"/>
      <c r="E25" s="1"/>
      <c r="F25" s="1"/>
      <c r="G25" s="1"/>
      <c r="H25" s="1"/>
      <c r="I25" s="1"/>
      <c r="J25" s="1"/>
      <c r="K25" s="1"/>
      <c r="L25" s="1"/>
      <c r="M25" s="1"/>
      <c r="N25" s="1"/>
      <c r="O25" s="78"/>
      <c r="P25" s="56"/>
    </row>
    <row r="26" spans="1:16" s="2" customFormat="1" ht="15" customHeight="1">
      <c r="A26" s="1"/>
      <c r="B26" s="1"/>
      <c r="C26" s="1"/>
      <c r="D26" s="1"/>
      <c r="E26" s="1"/>
      <c r="F26" s="1"/>
      <c r="G26" s="1"/>
      <c r="H26" s="1"/>
      <c r="I26" s="1"/>
      <c r="J26" s="1"/>
      <c r="K26" s="1"/>
      <c r="L26" s="1"/>
      <c r="M26" s="1"/>
      <c r="N26" s="1"/>
      <c r="O26" s="58"/>
      <c r="P26" s="56"/>
    </row>
    <row r="27" spans="1:16" s="2" customFormat="1" ht="30" customHeight="1">
      <c r="A27" s="1"/>
      <c r="B27" s="1"/>
      <c r="C27" s="1"/>
      <c r="D27" s="1"/>
      <c r="E27" s="1"/>
      <c r="F27" s="1"/>
      <c r="G27" s="1"/>
      <c r="H27" s="1"/>
      <c r="I27" s="1"/>
      <c r="J27" s="1"/>
      <c r="K27" s="1"/>
      <c r="L27" s="1"/>
      <c r="M27" s="1"/>
      <c r="N27" s="1"/>
      <c r="O27" s="78"/>
      <c r="P27" s="56"/>
    </row>
    <row r="28" spans="1:16" s="2" customFormat="1" ht="15" customHeight="1">
      <c r="A28" s="1"/>
      <c r="B28" s="1"/>
      <c r="C28" s="1"/>
      <c r="D28" s="1"/>
      <c r="E28" s="1"/>
      <c r="F28" s="1"/>
      <c r="G28" s="1"/>
      <c r="H28" s="1"/>
      <c r="I28" s="1"/>
      <c r="J28" s="1"/>
      <c r="K28" s="1"/>
      <c r="L28" s="1"/>
      <c r="M28" s="1"/>
      <c r="N28" s="1"/>
      <c r="O28" s="58"/>
      <c r="P28" s="56"/>
    </row>
    <row r="29" spans="1:16" s="2" customFormat="1" ht="30" customHeight="1">
      <c r="A29" s="1"/>
      <c r="B29" s="1"/>
      <c r="C29" s="1"/>
      <c r="D29" s="1"/>
      <c r="E29" s="1"/>
      <c r="F29" s="1"/>
      <c r="G29" s="1"/>
      <c r="H29" s="1"/>
      <c r="I29" s="1"/>
      <c r="J29" s="1"/>
      <c r="K29" s="1"/>
      <c r="L29" s="1"/>
      <c r="M29" s="1"/>
      <c r="N29" s="1"/>
      <c r="O29" s="78"/>
      <c r="P29" s="56"/>
    </row>
    <row r="30" spans="1:16" s="2" customFormat="1" ht="15" customHeight="1">
      <c r="A30" s="1"/>
      <c r="B30" s="1"/>
      <c r="C30" s="1"/>
      <c r="D30" s="1"/>
      <c r="E30" s="1"/>
      <c r="F30" s="1"/>
      <c r="G30" s="1"/>
      <c r="H30" s="1"/>
      <c r="I30" s="1"/>
      <c r="J30" s="1"/>
      <c r="K30" s="1"/>
      <c r="L30" s="1"/>
      <c r="M30" s="1"/>
      <c r="N30" s="1"/>
      <c r="O30" s="58"/>
      <c r="P30" s="56"/>
    </row>
    <row r="31" spans="15:16" ht="4.5" customHeight="1">
      <c r="O31" s="57"/>
      <c r="P31" s="45"/>
    </row>
    <row r="32" spans="1:14" s="66" customFormat="1" ht="18" customHeight="1">
      <c r="A32" s="1"/>
      <c r="B32" s="1"/>
      <c r="C32" s="1"/>
      <c r="D32" s="1"/>
      <c r="E32" s="1"/>
      <c r="F32" s="1"/>
      <c r="G32" s="1"/>
      <c r="H32" s="1"/>
      <c r="I32" s="1"/>
      <c r="J32" s="1"/>
      <c r="K32" s="1"/>
      <c r="L32" s="1"/>
      <c r="M32" s="1"/>
      <c r="N32" s="1"/>
    </row>
    <row r="33" spans="15:16" ht="16.5">
      <c r="O33" s="57"/>
      <c r="P33" s="45"/>
    </row>
    <row r="34" spans="15:16" ht="16.5">
      <c r="O34" s="57"/>
      <c r="P34" s="45"/>
    </row>
  </sheetData>
  <sheetProtection/>
  <mergeCells count="35">
    <mergeCell ref="J11:J12"/>
    <mergeCell ref="K11:K12"/>
    <mergeCell ref="L11:L12"/>
    <mergeCell ref="M11:M12"/>
    <mergeCell ref="J8:J9"/>
    <mergeCell ref="N8:N9"/>
    <mergeCell ref="K14:N14"/>
    <mergeCell ref="A5:A6"/>
    <mergeCell ref="B11:B12"/>
    <mergeCell ref="C11:C12"/>
    <mergeCell ref="D11:D12"/>
    <mergeCell ref="E11:E12"/>
    <mergeCell ref="F11:F12"/>
    <mergeCell ref="N11:N12"/>
    <mergeCell ref="I8:I9"/>
    <mergeCell ref="K8:K9"/>
    <mergeCell ref="B5:F5"/>
    <mergeCell ref="M8:M9"/>
    <mergeCell ref="E8:E9"/>
    <mergeCell ref="F8:F9"/>
    <mergeCell ref="A14:G14"/>
    <mergeCell ref="L8:L9"/>
    <mergeCell ref="I11:I12"/>
    <mergeCell ref="G11:G12"/>
    <mergeCell ref="H11:H12"/>
    <mergeCell ref="E4:H4"/>
    <mergeCell ref="G5:J5"/>
    <mergeCell ref="K5:N5"/>
    <mergeCell ref="G8:G9"/>
    <mergeCell ref="H8:H9"/>
    <mergeCell ref="A2:N2"/>
    <mergeCell ref="A3:N3"/>
    <mergeCell ref="B8:B9"/>
    <mergeCell ref="C8:C9"/>
    <mergeCell ref="D8:D9"/>
  </mergeCells>
  <printOptions/>
  <pageMargins left="0.5118110236220472" right="0.5118110236220472" top="0.7480314960629921" bottom="0.7480314960629921" header="0.5118110236220472" footer="0.9055118110236221"/>
  <pageSetup firstPageNumber="114" useFirstPageNumber="1" fitToHeight="0" fitToWidth="1" horizontalDpi="600" verticalDpi="600" orientation="portrait" paperSize="9" scale="67" r:id="rId1"/>
  <headerFooter alignWithMargins="0">
    <oddFooter>&amp;C&amp;"新細明體,粗體"&amp;16-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王慈苑</cp:lastModifiedBy>
  <cp:lastPrinted>2017-11-21T01:19:31Z</cp:lastPrinted>
  <dcterms:created xsi:type="dcterms:W3CDTF">2002-09-12T11:18:00Z</dcterms:created>
  <dcterms:modified xsi:type="dcterms:W3CDTF">2017-11-21T01:19:35Z</dcterms:modified>
  <cp:category/>
  <cp:version/>
  <cp:contentType/>
  <cp:contentStatus/>
</cp:coreProperties>
</file>