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worksheets/sheet11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8370" tabRatio="819" firstSheet="1" activeTab="10"/>
  </bookViews>
  <sheets>
    <sheet name="人口說明" sheetId="1" r:id="rId1"/>
    <sheet name="人口密度及性別比例" sheetId="2" r:id="rId2"/>
    <sheet name="戶籍動態 " sheetId="3" r:id="rId3"/>
    <sheet name="年齡分別" sheetId="4" r:id="rId4"/>
    <sheet name="教育程度" sheetId="5" r:id="rId5"/>
    <sheet name="婚姻狀況及原住民戶口數" sheetId="6" r:id="rId6"/>
    <sheet name="鄰里人口數" sheetId="7" r:id="rId7"/>
    <sheet name="年齡分佈 " sheetId="8" r:id="rId8"/>
    <sheet name="教育程度圖" sheetId="9" r:id="rId9"/>
    <sheet name="婚姻狀況 " sheetId="10" r:id="rId10"/>
    <sheet name="原住民人數" sheetId="11" r:id="rId11"/>
  </sheets>
  <externalReferences>
    <externalReference r:id="rId14"/>
  </externalReferences>
  <definedNames>
    <definedName name="_xlnm.Print_Area" localSheetId="0">'人口說明'!$A$1:$A$42</definedName>
    <definedName name="_xlnm.Print_Area" localSheetId="7">'年齡分佈 '!$C$3:$L$21</definedName>
    <definedName name="_xlnm.Print_Area" localSheetId="3">'年齡分別'!$A$1:$V$42</definedName>
    <definedName name="_xlnm.Print_Area" localSheetId="10">'原住民人數'!$4:$32</definedName>
    <definedName name="_xlnm.Print_Area" localSheetId="9">'婚姻狀況 '!$12:$37</definedName>
    <definedName name="_xlnm.Print_Area" localSheetId="8">'教育程度圖'!$12:$39</definedName>
  </definedNames>
  <calcPr fullCalcOnLoad="1"/>
</workbook>
</file>

<file path=xl/sharedStrings.xml><?xml version="1.0" encoding="utf-8"?>
<sst xmlns="http://schemas.openxmlformats.org/spreadsheetml/2006/main" count="883" uniqueCount="412">
  <si>
    <t>年底別</t>
  </si>
  <si>
    <t>0─4歲</t>
  </si>
  <si>
    <t>5─9歲</t>
  </si>
  <si>
    <t>10─14歲</t>
  </si>
  <si>
    <t>15─19歲</t>
  </si>
  <si>
    <t>20─24歲</t>
  </si>
  <si>
    <t>25─29歲</t>
  </si>
  <si>
    <t>單位：人</t>
  </si>
  <si>
    <r>
      <t>3</t>
    </r>
    <r>
      <rPr>
        <sz val="12"/>
        <rFont val="標楷體"/>
        <family val="4"/>
      </rPr>
      <t>0─34歲</t>
    </r>
  </si>
  <si>
    <r>
      <t>35</t>
    </r>
    <r>
      <rPr>
        <sz val="12"/>
        <rFont val="標楷體"/>
        <family val="4"/>
      </rPr>
      <t>─</t>
    </r>
    <r>
      <rPr>
        <sz val="12"/>
        <rFont val="Times New Roman"/>
        <family val="1"/>
      </rPr>
      <t>39</t>
    </r>
    <r>
      <rPr>
        <sz val="12"/>
        <rFont val="標楷體"/>
        <family val="4"/>
      </rPr>
      <t>歲</t>
    </r>
  </si>
  <si>
    <r>
      <t>40</t>
    </r>
    <r>
      <rPr>
        <sz val="12"/>
        <rFont val="標楷體"/>
        <family val="4"/>
      </rPr>
      <t>─</t>
    </r>
    <r>
      <rPr>
        <sz val="12"/>
        <rFont val="Times New Roman"/>
        <family val="1"/>
      </rPr>
      <t>44</t>
    </r>
    <r>
      <rPr>
        <sz val="12"/>
        <rFont val="標楷體"/>
        <family val="4"/>
      </rPr>
      <t>歲</t>
    </r>
  </si>
  <si>
    <r>
      <t>45</t>
    </r>
    <r>
      <rPr>
        <sz val="12"/>
        <rFont val="標楷體"/>
        <family val="4"/>
      </rPr>
      <t>─</t>
    </r>
    <r>
      <rPr>
        <sz val="12"/>
        <rFont val="Times New Roman"/>
        <family val="1"/>
      </rPr>
      <t>49</t>
    </r>
    <r>
      <rPr>
        <sz val="12"/>
        <rFont val="標楷體"/>
        <family val="4"/>
      </rPr>
      <t>歲</t>
    </r>
  </si>
  <si>
    <r>
      <t>50</t>
    </r>
    <r>
      <rPr>
        <sz val="12"/>
        <rFont val="標楷體"/>
        <family val="4"/>
      </rPr>
      <t>─</t>
    </r>
    <r>
      <rPr>
        <sz val="12"/>
        <rFont val="Times New Roman"/>
        <family val="1"/>
      </rPr>
      <t>54</t>
    </r>
    <r>
      <rPr>
        <sz val="12"/>
        <rFont val="標楷體"/>
        <family val="4"/>
      </rPr>
      <t>歲</t>
    </r>
  </si>
  <si>
    <r>
      <t>55</t>
    </r>
    <r>
      <rPr>
        <sz val="12"/>
        <rFont val="標楷體"/>
        <family val="4"/>
      </rPr>
      <t>─</t>
    </r>
    <r>
      <rPr>
        <sz val="12"/>
        <rFont val="Times New Roman"/>
        <family val="1"/>
      </rPr>
      <t>59</t>
    </r>
    <r>
      <rPr>
        <sz val="12"/>
        <rFont val="標楷體"/>
        <family val="4"/>
      </rPr>
      <t>歲</t>
    </r>
  </si>
  <si>
    <r>
      <t>60</t>
    </r>
    <r>
      <rPr>
        <sz val="12"/>
        <rFont val="標楷體"/>
        <family val="4"/>
      </rPr>
      <t>─</t>
    </r>
    <r>
      <rPr>
        <sz val="12"/>
        <rFont val="Times New Roman"/>
        <family val="1"/>
      </rPr>
      <t>64</t>
    </r>
    <r>
      <rPr>
        <sz val="12"/>
        <rFont val="標楷體"/>
        <family val="4"/>
      </rPr>
      <t>歲</t>
    </r>
  </si>
  <si>
    <t>65─69歲</t>
  </si>
  <si>
    <r>
      <t>7</t>
    </r>
    <r>
      <rPr>
        <sz val="12"/>
        <rFont val="標楷體"/>
        <family val="4"/>
      </rPr>
      <t>0─74歲</t>
    </r>
  </si>
  <si>
    <r>
      <t>7</t>
    </r>
    <r>
      <rPr>
        <sz val="12"/>
        <rFont val="標楷體"/>
        <family val="4"/>
      </rPr>
      <t>5─79歲</t>
    </r>
  </si>
  <si>
    <r>
      <t>8</t>
    </r>
    <r>
      <rPr>
        <sz val="12"/>
        <rFont val="標楷體"/>
        <family val="4"/>
      </rPr>
      <t>0─84歲</t>
    </r>
  </si>
  <si>
    <r>
      <t>8</t>
    </r>
    <r>
      <rPr>
        <sz val="12"/>
        <rFont val="標楷體"/>
        <family val="4"/>
      </rPr>
      <t>5─89歲</t>
    </r>
  </si>
  <si>
    <t xml:space="preserve">  口</t>
  </si>
  <si>
    <t xml:space="preserve">  人</t>
  </si>
  <si>
    <t>人</t>
  </si>
  <si>
    <t>口</t>
  </si>
  <si>
    <t>共計</t>
  </si>
  <si>
    <t>人</t>
  </si>
  <si>
    <r>
      <t>9</t>
    </r>
    <r>
      <rPr>
        <sz val="12"/>
        <rFont val="標楷體"/>
        <family val="4"/>
      </rPr>
      <t>0歲以上</t>
    </r>
  </si>
  <si>
    <t>口</t>
  </si>
  <si>
    <t>Year</t>
  </si>
  <si>
    <t>Total</t>
  </si>
  <si>
    <r>
      <t>自國外</t>
    </r>
    <r>
      <rPr>
        <sz val="8"/>
        <rFont val="Times New Roman"/>
        <family val="1"/>
      </rPr>
      <t>From Foreign Countries</t>
    </r>
  </si>
  <si>
    <t>Fuchien Prov.</t>
  </si>
  <si>
    <t>高雄市Kaohsiung City</t>
  </si>
  <si>
    <t>福建省</t>
  </si>
  <si>
    <t>自本省他縣市Other C.,&amp;City of Prov</t>
  </si>
  <si>
    <t>往本省他縣市Other C.,&amp;City of Prov</t>
  </si>
  <si>
    <t>往他省(市)To Other Provinces(Cities)</t>
  </si>
  <si>
    <t>自他省(市)From Other Provinces(Cities)</t>
  </si>
  <si>
    <t xml:space="preserve">遷出人數   Num. of Emigrants </t>
  </si>
  <si>
    <t>計Total</t>
  </si>
  <si>
    <t>男Male</t>
  </si>
  <si>
    <t>女Female</t>
  </si>
  <si>
    <t>有  配  偶 Married</t>
  </si>
  <si>
    <t>未       婚 Single</t>
  </si>
  <si>
    <t>離    婚 Divorced</t>
  </si>
  <si>
    <t>年底別            End of Year</t>
  </si>
  <si>
    <t>山地原住民      Aborigines in Mountains</t>
  </si>
  <si>
    <t>平地原住民         Aborigines in Plains</t>
  </si>
  <si>
    <r>
      <t>戶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</rPr>
      <t xml:space="preserve">數  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(戶)   Num.of Household</t>
    </r>
  </si>
  <si>
    <r>
      <t>人</t>
    </r>
    <r>
      <rPr>
        <sz val="12"/>
        <rFont val="Times New Roman"/>
        <family val="1"/>
      </rPr>
      <t xml:space="preserve">        </t>
    </r>
    <r>
      <rPr>
        <sz val="12"/>
        <rFont val="標楷體"/>
        <family val="4"/>
      </rPr>
      <t>口</t>
    </r>
    <r>
      <rPr>
        <sz val="12"/>
        <rFont val="Times New Roman"/>
        <family val="1"/>
      </rPr>
      <t xml:space="preserve">        </t>
    </r>
    <r>
      <rPr>
        <sz val="12"/>
        <rFont val="標楷體"/>
        <family val="4"/>
      </rPr>
      <t>數</t>
    </r>
    <r>
      <rPr>
        <sz val="12"/>
        <rFont val="Times New Roman"/>
        <family val="1"/>
      </rPr>
      <t xml:space="preserve">        </t>
    </r>
    <r>
      <rPr>
        <sz val="12"/>
        <rFont val="標楷體"/>
        <family val="4"/>
      </rPr>
      <t>(人)   Num. of Population</t>
    </r>
  </si>
  <si>
    <r>
      <t>合</t>
    </r>
    <r>
      <rPr>
        <sz val="12"/>
        <rFont val="Times New Roman"/>
        <family val="1"/>
      </rPr>
      <t xml:space="preserve">            </t>
    </r>
    <r>
      <rPr>
        <sz val="12"/>
        <rFont val="標楷體"/>
        <family val="4"/>
      </rPr>
      <t>計</t>
    </r>
    <r>
      <rPr>
        <sz val="12"/>
        <rFont val="Times New Roman"/>
        <family val="1"/>
      </rPr>
      <t xml:space="preserve">  Total</t>
    </r>
  </si>
  <si>
    <r>
      <t>平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地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原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住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民</t>
    </r>
    <r>
      <rPr>
        <sz val="12"/>
        <rFont val="Times New Roman"/>
        <family val="1"/>
      </rPr>
      <t>Aborigines in Plains</t>
    </r>
  </si>
  <si>
    <t>年底別                   End of Year</t>
  </si>
  <si>
    <t>年底別                      End of Year</t>
  </si>
  <si>
    <t>年底別                    End of Year</t>
  </si>
  <si>
    <t>其他Others</t>
  </si>
  <si>
    <t>總計Grand Total</t>
  </si>
  <si>
    <t>大仁里</t>
  </si>
  <si>
    <t>大正里</t>
  </si>
  <si>
    <t>大安里</t>
  </si>
  <si>
    <t>大成里</t>
  </si>
  <si>
    <t>大竹里</t>
  </si>
  <si>
    <t>大宏里</t>
  </si>
  <si>
    <t>大和里</t>
  </si>
  <si>
    <t>大忠里</t>
  </si>
  <si>
    <t>大昌里</t>
  </si>
  <si>
    <t>大明里</t>
  </si>
  <si>
    <t>大信里</t>
  </si>
  <si>
    <t>大勇里</t>
  </si>
  <si>
    <t>大強里</t>
  </si>
  <si>
    <t>大智里</t>
  </si>
  <si>
    <t>大發里</t>
  </si>
  <si>
    <t>大華里</t>
  </si>
  <si>
    <t>大愛里</t>
  </si>
  <si>
    <t>大義里</t>
  </si>
  <si>
    <t>大榮里</t>
  </si>
  <si>
    <t>大漢里</t>
  </si>
  <si>
    <t>大福里</t>
  </si>
  <si>
    <t>大慶里</t>
  </si>
  <si>
    <t>大興里</t>
  </si>
  <si>
    <t>大湳里</t>
  </si>
  <si>
    <t>白鷺里</t>
  </si>
  <si>
    <t>茄苳里</t>
  </si>
  <si>
    <t>高明里</t>
  </si>
  <si>
    <t>高城里</t>
  </si>
  <si>
    <t>陸光里</t>
  </si>
  <si>
    <t>瑞泰里</t>
  </si>
  <si>
    <t>瑞發里</t>
  </si>
  <si>
    <t>瑞興里</t>
  </si>
  <si>
    <t>廣德里</t>
  </si>
  <si>
    <t>霄裡里</t>
  </si>
  <si>
    <t>龍友里</t>
  </si>
  <si>
    <t>茄明里</t>
  </si>
  <si>
    <t>計Total</t>
  </si>
  <si>
    <t>人口</t>
  </si>
  <si>
    <t>男                         Male</t>
  </si>
  <si>
    <t>女          Female</t>
  </si>
  <si>
    <t>合計         Total</t>
  </si>
  <si>
    <t>資料來源:戶政事務所</t>
  </si>
  <si>
    <t>人            口</t>
  </si>
  <si>
    <t>單位:人</t>
  </si>
  <si>
    <t>年底別          End of Year</t>
  </si>
  <si>
    <t>面積    (平方公里)    Area(Km2)</t>
  </si>
  <si>
    <t>村里數Num.of Tsuns&amp;Lins</t>
  </si>
  <si>
    <t>鄰數Num.of Neighborhood</t>
  </si>
  <si>
    <t xml:space="preserve">現住戶口Households </t>
  </si>
  <si>
    <t>戶量人/戶      Number of Households   (person/households)</t>
  </si>
  <si>
    <t xml:space="preserve">人口密度         (人/平方公里)Population Density(per/km2)  </t>
  </si>
  <si>
    <t>性比例      (男/女)*100   Sex Ration</t>
  </si>
  <si>
    <t>戶數(戶)</t>
  </si>
  <si>
    <t>人口數(人)Population(Person0</t>
  </si>
  <si>
    <t xml:space="preserve">Num. of Households   </t>
  </si>
  <si>
    <t>合計Total</t>
  </si>
  <si>
    <t>男  Male</t>
  </si>
  <si>
    <t>女Female</t>
  </si>
  <si>
    <t>畢業Graduated</t>
  </si>
  <si>
    <t>肄業Attended</t>
  </si>
  <si>
    <t>後二年           last 2 Years</t>
  </si>
  <si>
    <t>前三年         First 3 Years</t>
  </si>
  <si>
    <t>女</t>
  </si>
  <si>
    <t>0-4歲</t>
  </si>
  <si>
    <t>5-9歲</t>
  </si>
  <si>
    <t>10-14歲</t>
  </si>
  <si>
    <t>15-19歲</t>
  </si>
  <si>
    <t>20-24歲</t>
  </si>
  <si>
    <t>25-29歲</t>
  </si>
  <si>
    <t>30-34歲</t>
  </si>
  <si>
    <t>35-39歲</t>
  </si>
  <si>
    <t>40-44歲</t>
  </si>
  <si>
    <t>45-49歲</t>
  </si>
  <si>
    <t>50-54歲</t>
  </si>
  <si>
    <t>55-59歲</t>
  </si>
  <si>
    <t>60-64歲</t>
  </si>
  <si>
    <t>65-69歲</t>
  </si>
  <si>
    <t>70-74歲</t>
  </si>
  <si>
    <t>75-79歲</t>
  </si>
  <si>
    <t>80-84歲</t>
  </si>
  <si>
    <t>85-89歲</t>
  </si>
  <si>
    <t>90歲以上</t>
  </si>
  <si>
    <t>平地原住民</t>
  </si>
  <si>
    <t>山地原住民</t>
  </si>
  <si>
    <t>男</t>
  </si>
  <si>
    <t>女</t>
  </si>
  <si>
    <t>男</t>
  </si>
  <si>
    <t>女</t>
  </si>
  <si>
    <t>未婚</t>
  </si>
  <si>
    <t>有配偶</t>
  </si>
  <si>
    <t>離婚</t>
  </si>
  <si>
    <t>喪偶</t>
  </si>
  <si>
    <t>研究所</t>
  </si>
  <si>
    <t>大學</t>
  </si>
  <si>
    <t>專科</t>
  </si>
  <si>
    <t>高中職</t>
  </si>
  <si>
    <t>國中</t>
  </si>
  <si>
    <t>國小</t>
  </si>
  <si>
    <t>自修</t>
  </si>
  <si>
    <t>不識字</t>
  </si>
  <si>
    <r>
      <t xml:space="preserve">戶數    </t>
    </r>
    <r>
      <rPr>
        <b/>
        <sz val="11"/>
        <rFont val="標楷體"/>
        <family val="4"/>
      </rPr>
      <t xml:space="preserve"> Num. of Households</t>
    </r>
  </si>
  <si>
    <t xml:space="preserve">    2-1 Number of Households、Population Density ＆ Sex Ratio</t>
  </si>
  <si>
    <t>2-3 Population by Age (Cont.1)</t>
  </si>
  <si>
    <t xml:space="preserve">   表2－3現住人口之年齡分配(續一)</t>
  </si>
  <si>
    <t>2-3 Population by Age</t>
  </si>
  <si>
    <t>單位:人</t>
  </si>
  <si>
    <t>2-3 Population by Age(cont.End)</t>
  </si>
  <si>
    <t>表2─3現住人口之年齡分配(續完)</t>
  </si>
  <si>
    <t>Unit:Person</t>
  </si>
  <si>
    <t>Population</t>
  </si>
  <si>
    <t>總       計 Grand Total</t>
  </si>
  <si>
    <t>表2－5現住人口婚姻狀況</t>
  </si>
  <si>
    <t>喪     偶 Widowed</t>
  </si>
  <si>
    <t>Unit:Person</t>
  </si>
  <si>
    <t>合計                  Total</t>
  </si>
  <si>
    <t>表2－6現住原住民戶口數</t>
  </si>
  <si>
    <t xml:space="preserve">     Population</t>
  </si>
  <si>
    <t xml:space="preserve">表2－2戶籍動態 </t>
  </si>
  <si>
    <t xml:space="preserve">                 2-2、Immigrants and Emigrants</t>
  </si>
  <si>
    <t xml:space="preserve">                 2 -5    The Marital Status of the Population</t>
  </si>
  <si>
    <t>2-6 Number of Households of The Aborigines</t>
  </si>
  <si>
    <t xml:space="preserve">     鄰數   Num. of Neighborhood</t>
  </si>
  <si>
    <t>人   口</t>
  </si>
  <si>
    <t>一、人口之增長</t>
  </si>
  <si>
    <t>二、人口密度</t>
  </si>
  <si>
    <t>三、人口組成</t>
  </si>
  <si>
    <t>(一)、年齡及性別</t>
  </si>
  <si>
    <t>(二)、教育程度</t>
  </si>
  <si>
    <t>(三)、婚姻狀況</t>
  </si>
  <si>
    <t>四、原住民</t>
  </si>
  <si>
    <t xml:space="preserve">    人口統計由戶籍主管單位，依據經常辦理戶籍登記資料分類整理</t>
  </si>
  <si>
    <t>遷入人數   Num. of lmmigrants</t>
  </si>
  <si>
    <t>新北市New Taipei City</t>
  </si>
  <si>
    <t>臺北市Taipei City</t>
  </si>
  <si>
    <t>臺中市Tachung City</t>
  </si>
  <si>
    <t>臺南市Tainan City</t>
  </si>
  <si>
    <t>初設戶籍First Reg.</t>
  </si>
  <si>
    <t>往外國  To Foreign Countries</t>
  </si>
  <si>
    <t>臺北市taipei City</t>
  </si>
  <si>
    <t>臺中市Taichung City</t>
  </si>
  <si>
    <t>民國100年2011</t>
  </si>
  <si>
    <t>民國101年2012</t>
  </si>
  <si>
    <t>民國99年2010</t>
  </si>
  <si>
    <t>民國99年底       End of 2010</t>
  </si>
  <si>
    <t>民國100年底      End of 2011</t>
  </si>
  <si>
    <t>民國101年底      End of 2012</t>
  </si>
  <si>
    <t>民國102年底      End of 2013</t>
  </si>
  <si>
    <t>民國102年2013</t>
  </si>
  <si>
    <t>廢止戶籍Canceled Reg.</t>
  </si>
  <si>
    <t xml:space="preserve"> </t>
  </si>
  <si>
    <t>民國103年底       End of 2014</t>
  </si>
  <si>
    <t xml:space="preserve">瑞豐里 </t>
  </si>
  <si>
    <t xml:space="preserve">瑞德里 </t>
  </si>
  <si>
    <t xml:space="preserve">瑞祥里 </t>
  </si>
  <si>
    <t xml:space="preserve">廣興里 </t>
  </si>
  <si>
    <t xml:space="preserve">廣隆里 </t>
  </si>
  <si>
    <t xml:space="preserve">竹園里 </t>
  </si>
  <si>
    <t xml:space="preserve">茄苳里 </t>
  </si>
  <si>
    <t xml:space="preserve">高明里 </t>
  </si>
  <si>
    <t xml:space="preserve">大湳里 </t>
  </si>
  <si>
    <t xml:space="preserve">大安里 </t>
  </si>
  <si>
    <t xml:space="preserve">大興里 </t>
  </si>
  <si>
    <t xml:space="preserve">大和里 </t>
  </si>
  <si>
    <t xml:space="preserve">白鷺里 </t>
  </si>
  <si>
    <t xml:space="preserve">大同里 </t>
  </si>
  <si>
    <t xml:space="preserve">大成里 </t>
  </si>
  <si>
    <t xml:space="preserve">大義里 </t>
  </si>
  <si>
    <t xml:space="preserve">大忠里 </t>
  </si>
  <si>
    <t xml:space="preserve">大福里 </t>
  </si>
  <si>
    <t xml:space="preserve">大勇里 </t>
  </si>
  <si>
    <t xml:space="preserve">大信里 </t>
  </si>
  <si>
    <t xml:space="preserve">大華里 </t>
  </si>
  <si>
    <t xml:space="preserve">大仁里 </t>
  </si>
  <si>
    <t xml:space="preserve">大智里 </t>
  </si>
  <si>
    <t xml:space="preserve">瑞泰里 </t>
  </si>
  <si>
    <t xml:space="preserve">大昌里 </t>
  </si>
  <si>
    <t xml:space="preserve">大正里 </t>
  </si>
  <si>
    <t xml:space="preserve">大強里 </t>
  </si>
  <si>
    <t xml:space="preserve">大發里 </t>
  </si>
  <si>
    <t xml:space="preserve">大明里 </t>
  </si>
  <si>
    <t xml:space="preserve">大竹里 </t>
  </si>
  <si>
    <t xml:space="preserve">大慶里 </t>
  </si>
  <si>
    <t xml:space="preserve">大千里 </t>
  </si>
  <si>
    <t xml:space="preserve">大榮里 </t>
  </si>
  <si>
    <t xml:space="preserve">茄明里  </t>
  </si>
  <si>
    <t xml:space="preserve">高城里 </t>
  </si>
  <si>
    <t xml:space="preserve">瑞興里 </t>
  </si>
  <si>
    <t xml:space="preserve">大愛里 </t>
  </si>
  <si>
    <t xml:space="preserve">大宏里 </t>
  </si>
  <si>
    <t xml:space="preserve">大漢里 </t>
  </si>
  <si>
    <t xml:space="preserve">廣德里 </t>
  </si>
  <si>
    <t xml:space="preserve">龍友里 </t>
  </si>
  <si>
    <t xml:space="preserve">陸光里 </t>
  </si>
  <si>
    <t xml:space="preserve">永豐里 </t>
  </si>
  <si>
    <t xml:space="preserve">大順里 </t>
  </si>
  <si>
    <t xml:space="preserve">總　計 </t>
  </si>
  <si>
    <t>民國103年2014</t>
  </si>
  <si>
    <t xml:space="preserve">     </t>
  </si>
  <si>
    <t>說明:新北市、臺中市、臺南市於99年12月25日改制或合併升格為直轄市;高雄市99年以前合併升格前之數值</t>
  </si>
  <si>
    <t xml:space="preserve">   表2－3現住人口之年齡分配</t>
  </si>
  <si>
    <t>統計而得。由於社會安定，公共衛生及醫藥改善等，使本區人口逐年</t>
  </si>
  <si>
    <t>居全市第二位，僅次於桃園區。</t>
  </si>
  <si>
    <t>民國104年底       End of 2015</t>
  </si>
  <si>
    <t>民國104年2015</t>
  </si>
  <si>
    <t>End of 2015</t>
  </si>
  <si>
    <t>民國104年底               End of 2015</t>
  </si>
  <si>
    <t>表2-1現住戶、人口密度及性別比例</t>
  </si>
  <si>
    <t>民國105年底               End of 2016</t>
  </si>
  <si>
    <t>Unit:Person</t>
  </si>
  <si>
    <t>男</t>
  </si>
  <si>
    <t xml:space="preserve">   民國104年底</t>
  </si>
  <si>
    <t>計</t>
  </si>
  <si>
    <t>Total</t>
  </si>
  <si>
    <t>Grand Total</t>
  </si>
  <si>
    <t>Sex</t>
  </si>
  <si>
    <t>End of Year</t>
  </si>
  <si>
    <t>不識字llliterate</t>
  </si>
  <si>
    <t>自修     Self-taught</t>
  </si>
  <si>
    <t>五年制5Years System</t>
  </si>
  <si>
    <t>二、三年制        2,3 Year System</t>
  </si>
  <si>
    <t>肄業Attended</t>
  </si>
  <si>
    <t>畢業Graduated</t>
  </si>
  <si>
    <t>共計</t>
  </si>
  <si>
    <t>總計</t>
  </si>
  <si>
    <t>性別</t>
  </si>
  <si>
    <t>年底別</t>
  </si>
  <si>
    <t>小學      Elementary School</t>
  </si>
  <si>
    <t>國(初)中      Junior High School</t>
  </si>
  <si>
    <t>高職            Senior Vocational School</t>
  </si>
  <si>
    <t>高中          Senior High School</t>
  </si>
  <si>
    <t>專科     Junior College</t>
  </si>
  <si>
    <t>大學(獨立學院)   University(College)</t>
  </si>
  <si>
    <t>研究所Graduate School</t>
  </si>
  <si>
    <t>者</t>
  </si>
  <si>
    <t>字</t>
  </si>
  <si>
    <t>識</t>
  </si>
  <si>
    <t>Unit:Person</t>
  </si>
  <si>
    <t xml:space="preserve">2-4、Educational Attainment of Population Aged 15 and over </t>
  </si>
  <si>
    <t>表2－4滿十五歲以上現住人口之教育程度</t>
  </si>
  <si>
    <t>人口</t>
  </si>
  <si>
    <t>民國105年2016</t>
  </si>
  <si>
    <t xml:space="preserve">   民國105年底</t>
  </si>
  <si>
    <t>End of 2016</t>
  </si>
  <si>
    <t>往本市他區    Other T .,City&amp;Dist.</t>
  </si>
  <si>
    <t>民國105年底       End of 2016</t>
  </si>
  <si>
    <t>民國106年底       End of 2017</t>
  </si>
  <si>
    <t>民國106年2017</t>
  </si>
  <si>
    <t>民國106年底               End of 2017</t>
  </si>
  <si>
    <t>民國106年底               End of 2017</t>
  </si>
  <si>
    <t>民國106年底               End of 2017</t>
  </si>
  <si>
    <t xml:space="preserve">   民國106年底</t>
  </si>
  <si>
    <t>End of 2017</t>
  </si>
  <si>
    <t>民國106年底       End of 2017</t>
  </si>
  <si>
    <t>民國106年底       End of 2017</t>
  </si>
  <si>
    <t>民國106年底   End of 2017 區域別</t>
  </si>
  <si>
    <t>民國106年底   End of 2017  區域別</t>
  </si>
  <si>
    <t>自本市他區Other T.,City&amp;Dist.</t>
  </si>
  <si>
    <t>計</t>
  </si>
  <si>
    <t>比較，15-64歲生產年齡人口數所佔百分比下降，0-14歲幼年人口數所佔百</t>
  </si>
  <si>
    <r>
      <rPr>
        <sz val="11"/>
        <rFont val="標楷體"/>
        <family val="4"/>
      </rPr>
      <t>山地原住民</t>
    </r>
    <r>
      <rPr>
        <sz val="11"/>
        <rFont val="Times New Roman"/>
        <family val="1"/>
      </rPr>
      <t>Aborigines in Mountains</t>
    </r>
  </si>
  <si>
    <t>表2-7鄰里人口數(續二)</t>
  </si>
  <si>
    <t>表2-7鄰里人口數(續五完)</t>
  </si>
  <si>
    <t>表2-7鄰里人口數(續三)</t>
  </si>
  <si>
    <t>民國107年底   End of 2018 區域別</t>
  </si>
  <si>
    <t>民國107年底   End of 2018  區域別</t>
  </si>
  <si>
    <t>興仁里</t>
  </si>
  <si>
    <t>福興里</t>
  </si>
  <si>
    <t>大同里</t>
  </si>
  <si>
    <t>瑞豐里</t>
  </si>
  <si>
    <t>興仁里</t>
  </si>
  <si>
    <t>福興里</t>
  </si>
  <si>
    <t>瑞發里</t>
  </si>
  <si>
    <t>瑞德里</t>
  </si>
  <si>
    <t>瑞祥里</t>
  </si>
  <si>
    <t>廣興里</t>
  </si>
  <si>
    <t>廣隆里</t>
  </si>
  <si>
    <t>竹園里</t>
  </si>
  <si>
    <t>大千里</t>
  </si>
  <si>
    <t>永豐里</t>
  </si>
  <si>
    <t>大順里</t>
  </si>
  <si>
    <t>民國107年底       End of 2018</t>
  </si>
  <si>
    <t>民國107年2018</t>
  </si>
  <si>
    <t>民國107年底               End of 2018</t>
  </si>
  <si>
    <t xml:space="preserve">   民國107年底</t>
  </si>
  <si>
    <t>End of 2018</t>
  </si>
  <si>
    <t>民國107年底       End of 2018</t>
  </si>
  <si>
    <t>民國108年底       End of 2019</t>
  </si>
  <si>
    <t>表2-7鄰里人口數(續一)</t>
  </si>
  <si>
    <t>表2-7鄰里人口數(續四)</t>
  </si>
  <si>
    <t>民國108年底   End of 2019 區域別</t>
  </si>
  <si>
    <t>民國108年2019</t>
  </si>
  <si>
    <t>Unit:Person</t>
  </si>
  <si>
    <t>民國108年底               End of 2019</t>
  </si>
  <si>
    <t>民國108年底               End of 2019</t>
  </si>
  <si>
    <t>民國108年底               End of 2019</t>
  </si>
  <si>
    <t xml:space="preserve">   民國108年底</t>
  </si>
  <si>
    <t>End of 2019</t>
  </si>
  <si>
    <t>民國108年底       End of 2019</t>
  </si>
  <si>
    <t>資料來源:八德區戶政事務所</t>
  </si>
  <si>
    <t>民國109年底   End of 2020 區域別</t>
  </si>
  <si>
    <t>民國109年底       End of 2020</t>
  </si>
  <si>
    <t>民國109年底               End of 2020</t>
  </si>
  <si>
    <t xml:space="preserve">   民國109年底</t>
  </si>
  <si>
    <t>End of 2020</t>
  </si>
  <si>
    <t>民國109年2020</t>
  </si>
  <si>
    <t>資料來源：桃園市政府民政局</t>
  </si>
  <si>
    <t>分比下降，65歲以上老年人口數所佔百分比上升。</t>
  </si>
  <si>
    <t>資料來源:桃園市政府民政局</t>
  </si>
  <si>
    <t>民國109年底   End of 2020區域別</t>
  </si>
  <si>
    <t>民國110年底       End of 2021</t>
  </si>
  <si>
    <t>民國110年2021</t>
  </si>
  <si>
    <t>民國110年底               End of 2021</t>
  </si>
  <si>
    <t>資料來源:桃園市政府民政局</t>
  </si>
  <si>
    <t xml:space="preserve">   民國110年底</t>
  </si>
  <si>
    <t>End of 2021</t>
  </si>
  <si>
    <t>民國110年底   End of 2021區域別</t>
  </si>
  <si>
    <t>民國111年2022</t>
  </si>
  <si>
    <t>民國111年底       End of 2022</t>
  </si>
  <si>
    <t>民國111年底               End of 2022</t>
  </si>
  <si>
    <t xml:space="preserve">   民國111年底</t>
  </si>
  <si>
    <t>End of 2022</t>
  </si>
  <si>
    <t>民國111年底   End of 2022區域別</t>
  </si>
  <si>
    <t>福元里</t>
  </si>
  <si>
    <t>福德里</t>
  </si>
  <si>
    <t>興中里</t>
  </si>
  <si>
    <t>說明:111年底本區新增3里別，分別為福元里、福德里及興中里。</t>
  </si>
  <si>
    <t>增加。及至民國111年底本區計79,206戶，人口總數計209,952人，其中</t>
  </si>
  <si>
    <t>男性104,077人，女性105,875人，較110年底增加287人。</t>
  </si>
  <si>
    <t xml:space="preserve">    根據戶籍登記人口數，本區81年底為137,953人，至111年底為</t>
  </si>
  <si>
    <t>209,952人，在此30年來共增加71,999人，平均每年增加人口數為</t>
  </si>
  <si>
    <t>2,400人。111年底桃園市人口數為2,281,464人，</t>
  </si>
  <si>
    <t>111年底本區人口總數佔全市人口總數百分率9.20%。</t>
  </si>
  <si>
    <t xml:space="preserve">    本區土地總面積為33.7111平方公里，民國111年底人口密度為每</t>
  </si>
  <si>
    <t>平方公里6,227.98人。本區人口密度與本市其他區人口密度比較，</t>
  </si>
  <si>
    <t xml:space="preserve">    民國111年底本區人口年齡分配，15-64歲年齡人口為150,071人，</t>
  </si>
  <si>
    <t>佔總人口之71.48%，0-14歲幼年人口數為29,847人，佔總人口之14.22</t>
  </si>
  <si>
    <t>%，65歲以上老年人口數為30,034人，佔總人口之14.31%，與上年底</t>
  </si>
  <si>
    <t xml:space="preserve">    本區人口女多於男，111年底全區男生104,077人，女生105,875人</t>
  </si>
  <si>
    <t>，女比男多1,798人，性別比例98.30(每百名女子所當男子數)。</t>
  </si>
  <si>
    <t xml:space="preserve">    九年的國民義務教育提高了民眾的教育程度，111年本區15歲以上人口</t>
  </si>
  <si>
    <t>數180,105人，研究所11,634人佔人口數的6.46%，大學53,024人佔人口</t>
  </si>
  <si>
    <t>數29.44%，專科18,790人佔人口數10.43%，高中職56,599人佔人口數</t>
  </si>
  <si>
    <t>31.43%，國中21,820人佔人口數12.12%，國小16,769人佔人口數</t>
  </si>
  <si>
    <t>9.31%，自修327人佔人口數0.18%，不識字1,142人佔人口數0.63%。</t>
  </si>
  <si>
    <t>專科以上教育人數83,448人佔人口數46.33%，較110年的81,748人佔人</t>
  </si>
  <si>
    <t>口數45.60%為高。</t>
  </si>
  <si>
    <t xml:space="preserve">    健全的家庭是安定社會的主要力量，本區民國111年未婚人口為</t>
  </si>
  <si>
    <t>89,286人，佔人口數42.53%，男性未婚49,113人，佔男性人口數</t>
  </si>
  <si>
    <t>47.19%，女性未婚40,173人，佔女性人口數37.94%，顯示本區未婚人</t>
  </si>
  <si>
    <t>口比率以男性較高。有配偶91,212人，佔人口數43.44%；離婚有</t>
  </si>
  <si>
    <t>18,241人，佔人口數8.69%；喪偶11,213人，佔人口數5.34%。</t>
  </si>
  <si>
    <t xml:space="preserve">    本區111年底原住民人口數8,311人，佔全部人口數3.96%，平地原</t>
  </si>
  <si>
    <t>住民人口數5,393人，佔原住民人口數64.89%，山地原住民2,918人，</t>
  </si>
  <si>
    <t>佔原住民人口數35.11%。</t>
  </si>
  <si>
    <t>說明:111年底本區新增3里別，分別為福元里、福德里及興中里。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</si>
</sst>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_-;\-* #,##0.0_-;_-* &quot;-&quot;??_-;_-@_-"/>
    <numFmt numFmtId="177" formatCode="_-* #,##0_-;\-* #,##0_-;_-* &quot;-&quot;??_-;_-@_-"/>
    <numFmt numFmtId="178" formatCode="#,##0;[Red]#,##0"/>
    <numFmt numFmtId="179" formatCode="m&quot;月&quot;d&quot;日&quot;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.00;[Red]0.00"/>
    <numFmt numFmtId="184" formatCode="[$€-2]\ #,##0.00_);[Red]\([$€-2]\ #,##0.00\)"/>
    <numFmt numFmtId="185" formatCode="#,##0_ "/>
    <numFmt numFmtId="186" formatCode="0.00_);[Red]\(0.00\)"/>
    <numFmt numFmtId="187" formatCode="0_);[Red]\(0\)"/>
    <numFmt numFmtId="188" formatCode="#,##0_);[Red]\(#,##0\)"/>
    <numFmt numFmtId="189" formatCode="0.00_ "/>
    <numFmt numFmtId="190" formatCode="#,##0.0000;[Red]#,##0.0000"/>
    <numFmt numFmtId="191" formatCode="#,##0.00;[Red]#,##0.00"/>
    <numFmt numFmtId="192" formatCode="[$-404]AM/PM\ hh:mm:ss"/>
  </numFmts>
  <fonts count="73">
    <font>
      <sz val="12"/>
      <name val="新細明體"/>
      <family val="1"/>
    </font>
    <font>
      <sz val="9"/>
      <name val="細明體"/>
      <family val="3"/>
    </font>
    <font>
      <sz val="12"/>
      <name val="Times New Roman"/>
      <family val="1"/>
    </font>
    <font>
      <sz val="12"/>
      <name val="標楷體"/>
      <family val="4"/>
    </font>
    <font>
      <sz val="20"/>
      <name val="標楷體"/>
      <family val="4"/>
    </font>
    <font>
      <sz val="14"/>
      <name val="標楷體"/>
      <family val="4"/>
    </font>
    <font>
      <sz val="10"/>
      <name val="標楷體"/>
      <family val="4"/>
    </font>
    <font>
      <sz val="14"/>
      <name val="新細明體"/>
      <family val="1"/>
    </font>
    <font>
      <sz val="16"/>
      <name val="標楷體"/>
      <family val="4"/>
    </font>
    <font>
      <sz val="11"/>
      <name val="標楷體"/>
      <family val="4"/>
    </font>
    <font>
      <sz val="10"/>
      <name val="新細明體"/>
      <family val="1"/>
    </font>
    <font>
      <sz val="10"/>
      <name val="Times New Roman"/>
      <family val="1"/>
    </font>
    <font>
      <sz val="8"/>
      <name val="標楷體"/>
      <family val="4"/>
    </font>
    <font>
      <sz val="8"/>
      <name val="Times New Roman"/>
      <family val="1"/>
    </font>
    <font>
      <sz val="9"/>
      <name val="標楷體"/>
      <family val="4"/>
    </font>
    <font>
      <sz val="9"/>
      <name val="新細明體"/>
      <family val="1"/>
    </font>
    <font>
      <sz val="8"/>
      <name val="新細明體"/>
      <family val="1"/>
    </font>
    <font>
      <sz val="6"/>
      <name val="標楷體"/>
      <family val="4"/>
    </font>
    <font>
      <sz val="6"/>
      <name val="新細明體"/>
      <family val="1"/>
    </font>
    <font>
      <sz val="7"/>
      <name val="標楷體"/>
      <family val="4"/>
    </font>
    <font>
      <sz val="7"/>
      <name val="新細明體"/>
      <family val="1"/>
    </font>
    <font>
      <sz val="11"/>
      <name val="新細明體"/>
      <family val="1"/>
    </font>
    <font>
      <b/>
      <sz val="12"/>
      <name val="標楷體"/>
      <family val="4"/>
    </font>
    <font>
      <sz val="24"/>
      <name val="標楷體"/>
      <family val="4"/>
    </font>
    <font>
      <sz val="18"/>
      <name val="標楷體"/>
      <family val="4"/>
    </font>
    <font>
      <b/>
      <sz val="11"/>
      <name val="標楷體"/>
      <family val="4"/>
    </font>
    <font>
      <vertAlign val="subscript"/>
      <sz val="12"/>
      <name val="標楷體"/>
      <family val="4"/>
    </font>
    <font>
      <sz val="12"/>
      <color indexed="8"/>
      <name val="新細明體"/>
      <family val="1"/>
    </font>
    <font>
      <sz val="16.25"/>
      <color indexed="8"/>
      <name val="新細明體"/>
      <family val="1"/>
    </font>
    <font>
      <sz val="10"/>
      <color indexed="8"/>
      <name val="標楷體"/>
      <family val="4"/>
    </font>
    <font>
      <sz val="9.2"/>
      <color indexed="8"/>
      <name val="標楷體"/>
      <family val="4"/>
    </font>
    <font>
      <sz val="12"/>
      <color indexed="8"/>
      <name val="標楷體"/>
      <family val="4"/>
    </font>
    <font>
      <sz val="11"/>
      <color indexed="8"/>
      <name val="標楷體"/>
      <family val="4"/>
    </font>
    <font>
      <sz val="24.5"/>
      <color indexed="8"/>
      <name val="新細明體"/>
      <family val="1"/>
    </font>
    <font>
      <sz val="9"/>
      <color indexed="8"/>
      <name val="標楷體"/>
      <family val="4"/>
    </font>
    <font>
      <sz val="11"/>
      <name val="Times New Roman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24.5"/>
      <color indexed="8"/>
      <name val="標楷體"/>
      <family val="4"/>
    </font>
    <font>
      <sz val="16.25"/>
      <color indexed="8"/>
      <name val="標楷體"/>
      <family val="4"/>
    </font>
    <font>
      <b/>
      <sz val="14"/>
      <color indexed="8"/>
      <name val="標楷體"/>
      <family val="4"/>
    </font>
    <font>
      <sz val="12"/>
      <color theme="1"/>
      <name val="新細明體"/>
      <family val="1"/>
    </font>
    <font>
      <sz val="12"/>
      <color theme="0"/>
      <name val="新細明體"/>
      <family val="1"/>
    </font>
    <font>
      <sz val="12"/>
      <color rgb="FF9C6500"/>
      <name val="新細明體"/>
      <family val="1"/>
    </font>
    <font>
      <b/>
      <sz val="12"/>
      <color theme="1"/>
      <name val="新細明體"/>
      <family val="1"/>
    </font>
    <font>
      <sz val="12"/>
      <color rgb="FF006100"/>
      <name val="新細明體"/>
      <family val="1"/>
    </font>
    <font>
      <b/>
      <sz val="12"/>
      <color rgb="FFFA7D00"/>
      <name val="新細明體"/>
      <family val="1"/>
    </font>
    <font>
      <sz val="12"/>
      <color rgb="FFFA7D00"/>
      <name val="新細明體"/>
      <family val="1"/>
    </font>
    <font>
      <i/>
      <sz val="12"/>
      <color rgb="FF7F7F7F"/>
      <name val="新細明體"/>
      <family val="1"/>
    </font>
    <font>
      <sz val="18"/>
      <color theme="3"/>
      <name val="Calibri Light"/>
      <family val="1"/>
    </font>
    <font>
      <b/>
      <sz val="15"/>
      <color theme="3"/>
      <name val="新細明體"/>
      <family val="1"/>
    </font>
    <font>
      <b/>
      <sz val="13"/>
      <color theme="3"/>
      <name val="新細明體"/>
      <family val="1"/>
    </font>
    <font>
      <b/>
      <sz val="11"/>
      <color theme="3"/>
      <name val="新細明體"/>
      <family val="1"/>
    </font>
    <font>
      <sz val="12"/>
      <color rgb="FF3F3F76"/>
      <name val="新細明體"/>
      <family val="1"/>
    </font>
    <font>
      <b/>
      <sz val="12"/>
      <color rgb="FF3F3F3F"/>
      <name val="新細明體"/>
      <family val="1"/>
    </font>
    <font>
      <b/>
      <sz val="12"/>
      <color theme="0"/>
      <name val="新細明體"/>
      <family val="1"/>
    </font>
    <font>
      <sz val="12"/>
      <color rgb="FF9C0006"/>
      <name val="新細明體"/>
      <family val="1"/>
    </font>
    <font>
      <sz val="12"/>
      <color rgb="FFFF0000"/>
      <name val="新細明體"/>
      <family val="1"/>
    </font>
    <font>
      <sz val="12"/>
      <color theme="1"/>
      <name val="標楷體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6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rgb="FF5A6CBD"/>
      </right>
      <top style="medium">
        <color rgb="FF5A6CBD"/>
      </top>
      <bottom>
        <color indexed="63"/>
      </bottom>
    </border>
    <border>
      <left style="medium">
        <color indexed="8"/>
      </left>
      <right style="medium">
        <color rgb="FF5A6CBD"/>
      </right>
      <top>
        <color indexed="63"/>
      </top>
      <bottom>
        <color indexed="63"/>
      </bottom>
    </border>
    <border>
      <left style="medium">
        <color indexed="8"/>
      </left>
      <right style="medium">
        <color rgb="FF5A6CBD"/>
      </right>
      <top>
        <color indexed="63"/>
      </top>
      <bottom style="medium">
        <color rgb="FF5A6CBD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rgb="FF5A6CBD"/>
      </left>
      <right style="medium">
        <color rgb="FF5A6CBD"/>
      </right>
      <top style="medium">
        <color rgb="FF5A6CBD"/>
      </top>
      <bottom>
        <color indexed="63"/>
      </bottom>
    </border>
    <border>
      <left style="medium">
        <color rgb="FF5A6CBD"/>
      </left>
      <right style="medium">
        <color rgb="FF5A6CBD"/>
      </right>
      <top>
        <color indexed="63"/>
      </top>
      <bottom>
        <color indexed="63"/>
      </bottom>
    </border>
    <border>
      <left style="medium">
        <color rgb="FF5A6CBD"/>
      </left>
      <right style="medium">
        <color rgb="FF5A6CBD"/>
      </right>
      <top>
        <color indexed="63"/>
      </top>
      <bottom style="medium">
        <color rgb="FF5A6CBD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medium">
        <color indexed="8"/>
      </left>
      <right style="medium">
        <color rgb="FF5A6CBD"/>
      </right>
      <top>
        <color indexed="63"/>
      </top>
      <bottom style="thick">
        <color rgb="FF5A6CBD"/>
      </bottom>
    </border>
    <border>
      <left style="medium">
        <color rgb="FF5A6CBD"/>
      </left>
      <right style="medium">
        <color rgb="FF5A6CBD"/>
      </right>
      <top>
        <color indexed="63"/>
      </top>
      <bottom style="thick">
        <color rgb="FF5A6CBD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rgb="FF5A6CBD"/>
      </left>
      <right>
        <color indexed="63"/>
      </right>
      <top style="medium">
        <color rgb="FF5A6CBD"/>
      </top>
      <bottom>
        <color indexed="63"/>
      </bottom>
    </border>
    <border>
      <left style="medium">
        <color rgb="FF5A6CBD"/>
      </left>
      <right>
        <color indexed="63"/>
      </right>
      <top>
        <color indexed="63"/>
      </top>
      <bottom>
        <color indexed="63"/>
      </bottom>
    </border>
    <border>
      <left style="medium">
        <color rgb="FF5A6CBD"/>
      </left>
      <right>
        <color indexed="63"/>
      </right>
      <top>
        <color indexed="63"/>
      </top>
      <bottom style="medium">
        <color rgb="FF5A6CBD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rgb="FF5A6CBD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5A6CBD"/>
      </bottom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>
        <color rgb="FF5A6CBD"/>
      </left>
      <right>
        <color indexed="63"/>
      </right>
      <top>
        <color indexed="63"/>
      </top>
      <bottom style="thick">
        <color rgb="FF5A6CBD"/>
      </bottom>
    </border>
    <border>
      <left style="medium">
        <color rgb="FF5A6CBD"/>
      </left>
      <right style="medium">
        <color indexed="8"/>
      </right>
      <top style="medium">
        <color rgb="FF5A6CBD"/>
      </top>
      <bottom>
        <color indexed="63"/>
      </bottom>
    </border>
    <border>
      <left style="medium">
        <color rgb="FF5A6CBD"/>
      </left>
      <right style="medium">
        <color indexed="8"/>
      </right>
      <top>
        <color indexed="63"/>
      </top>
      <bottom>
        <color indexed="63"/>
      </bottom>
    </border>
    <border>
      <left style="medium">
        <color rgb="FF5A6CBD"/>
      </left>
      <right style="medium">
        <color indexed="8"/>
      </right>
      <top>
        <color indexed="63"/>
      </top>
      <bottom style="medium">
        <color rgb="FF5A6CBD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27" fillId="0" borderId="0">
      <alignment vertical="center"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20" borderId="0" applyNumberFormat="0" applyBorder="0" applyAlignment="0" applyProtection="0"/>
    <xf numFmtId="0" fontId="58" fillId="0" borderId="1" applyNumberFormat="0" applyFill="0" applyAlignment="0" applyProtection="0"/>
    <xf numFmtId="0" fontId="59" fillId="21" borderId="0" applyNumberFormat="0" applyBorder="0" applyAlignment="0" applyProtection="0"/>
    <xf numFmtId="9" fontId="0" fillId="0" borderId="0" applyFont="0" applyFill="0" applyBorder="0" applyAlignment="0" applyProtection="0"/>
    <xf numFmtId="0" fontId="6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0" fillId="23" borderId="4" applyNumberFormat="0" applyFont="0" applyAlignment="0" applyProtection="0"/>
    <xf numFmtId="0" fontId="62" fillId="0" borderId="0" applyNumberFormat="0" applyFill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30" borderId="2" applyNumberFormat="0" applyAlignment="0" applyProtection="0"/>
    <xf numFmtId="0" fontId="68" fillId="22" borderId="8" applyNumberFormat="0" applyAlignment="0" applyProtection="0"/>
    <xf numFmtId="0" fontId="69" fillId="31" borderId="9" applyNumberFormat="0" applyAlignment="0" applyProtection="0"/>
    <xf numFmtId="0" fontId="70" fillId="32" borderId="0" applyNumberFormat="0" applyBorder="0" applyAlignment="0" applyProtection="0"/>
    <xf numFmtId="0" fontId="71" fillId="0" borderId="0" applyNumberFormat="0" applyFill="0" applyBorder="0" applyAlignment="0" applyProtection="0"/>
  </cellStyleXfs>
  <cellXfs count="307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77" fontId="3" fillId="0" borderId="11" xfId="35" applyNumberFormat="1" applyFont="1" applyBorder="1" applyAlignment="1">
      <alignment vertical="center"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12" xfId="0" applyBorder="1" applyAlignment="1">
      <alignment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41" fontId="9" fillId="0" borderId="11" xfId="0" applyNumberFormat="1" applyFont="1" applyBorder="1" applyAlignment="1">
      <alignment horizontal="center" vertical="center"/>
    </xf>
    <xf numFmtId="41" fontId="9" fillId="0" borderId="14" xfId="0" applyNumberFormat="1" applyFont="1" applyBorder="1" applyAlignment="1">
      <alignment horizontal="center" vertical="center"/>
    </xf>
    <xf numFmtId="41" fontId="3" fillId="0" borderId="11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24" fillId="0" borderId="0" xfId="0" applyFont="1" applyAlignment="1">
      <alignment/>
    </xf>
    <xf numFmtId="0" fontId="12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178" fontId="6" fillId="0" borderId="11" xfId="0" applyNumberFormat="1" applyFont="1" applyBorder="1" applyAlignment="1">
      <alignment horizontal="center" vertical="center"/>
    </xf>
    <xf numFmtId="183" fontId="6" fillId="0" borderId="11" xfId="0" applyNumberFormat="1" applyFont="1" applyBorder="1" applyAlignment="1">
      <alignment horizontal="center" vertical="center"/>
    </xf>
    <xf numFmtId="0" fontId="0" fillId="0" borderId="0" xfId="34">
      <alignment vertical="center"/>
      <protection/>
    </xf>
    <xf numFmtId="0" fontId="3" fillId="0" borderId="0" xfId="34" applyFont="1">
      <alignment vertical="center"/>
      <protection/>
    </xf>
    <xf numFmtId="0" fontId="8" fillId="0" borderId="0" xfId="34" applyFont="1" applyAlignment="1">
      <alignment horizontal="right" vertical="center"/>
      <protection/>
    </xf>
    <xf numFmtId="0" fontId="3" fillId="0" borderId="12" xfId="34" applyFont="1" applyBorder="1">
      <alignment vertical="center"/>
      <protection/>
    </xf>
    <xf numFmtId="0" fontId="3" fillId="0" borderId="12" xfId="34" applyFont="1" applyBorder="1" applyAlignment="1">
      <alignment horizontal="center" vertical="center"/>
      <protection/>
    </xf>
    <xf numFmtId="0" fontId="3" fillId="0" borderId="16" xfId="34" applyFont="1" applyBorder="1">
      <alignment vertical="center"/>
      <protection/>
    </xf>
    <xf numFmtId="0" fontId="3" fillId="0" borderId="17" xfId="34" applyFont="1" applyBorder="1">
      <alignment vertical="center"/>
      <protection/>
    </xf>
    <xf numFmtId="0" fontId="3" fillId="0" borderId="18" xfId="34" applyFont="1" applyBorder="1">
      <alignment vertical="center"/>
      <protection/>
    </xf>
    <xf numFmtId="0" fontId="3" fillId="0" borderId="11" xfId="34" applyFont="1" applyBorder="1">
      <alignment vertical="center"/>
      <protection/>
    </xf>
    <xf numFmtId="0" fontId="3" fillId="0" borderId="11" xfId="34" applyFont="1" applyBorder="1" applyAlignment="1">
      <alignment horizontal="center" vertical="center"/>
      <protection/>
    </xf>
    <xf numFmtId="0" fontId="17" fillId="0" borderId="10" xfId="34" applyFont="1" applyBorder="1" applyAlignment="1">
      <alignment horizontal="center" vertical="center" wrapText="1"/>
      <protection/>
    </xf>
    <xf numFmtId="0" fontId="3" fillId="0" borderId="13" xfId="34" applyFont="1" applyBorder="1">
      <alignment vertical="center"/>
      <protection/>
    </xf>
    <xf numFmtId="0" fontId="3" fillId="0" borderId="13" xfId="34" applyFont="1" applyBorder="1" applyAlignment="1">
      <alignment horizontal="center" vertical="center"/>
      <protection/>
    </xf>
    <xf numFmtId="178" fontId="3" fillId="0" borderId="0" xfId="34" applyNumberFormat="1" applyFont="1">
      <alignment vertical="center"/>
      <protection/>
    </xf>
    <xf numFmtId="177" fontId="3" fillId="0" borderId="10" xfId="35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177" fontId="3" fillId="0" borderId="10" xfId="35" applyNumberFormat="1" applyFont="1" applyBorder="1" applyAlignment="1">
      <alignment/>
    </xf>
    <xf numFmtId="0" fontId="23" fillId="0" borderId="0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3" fontId="5" fillId="0" borderId="0" xfId="0" applyNumberFormat="1" applyFont="1" applyFill="1" applyAlignment="1">
      <alignment/>
    </xf>
    <xf numFmtId="0" fontId="24" fillId="0" borderId="0" xfId="0" applyFont="1" applyFill="1" applyAlignment="1">
      <alignment/>
    </xf>
    <xf numFmtId="0" fontId="9" fillId="0" borderId="0" xfId="0" applyFont="1" applyBorder="1" applyAlignment="1">
      <alignment/>
    </xf>
    <xf numFmtId="0" fontId="0" fillId="0" borderId="19" xfId="0" applyBorder="1" applyAlignment="1">
      <alignment/>
    </xf>
    <xf numFmtId="0" fontId="3" fillId="0" borderId="19" xfId="0" applyFont="1" applyBorder="1" applyAlignment="1">
      <alignment/>
    </xf>
    <xf numFmtId="0" fontId="3" fillId="0" borderId="0" xfId="0" applyFont="1" applyAlignment="1">
      <alignment horizontal="center"/>
    </xf>
    <xf numFmtId="0" fontId="26" fillId="0" borderId="0" xfId="0" applyFont="1" applyAlignment="1">
      <alignment horizontal="center" vertical="center"/>
    </xf>
    <xf numFmtId="0" fontId="0" fillId="0" borderId="19" xfId="0" applyBorder="1" applyAlignment="1">
      <alignment horizontal="left" vertical="center" indent="3"/>
    </xf>
    <xf numFmtId="0" fontId="3" fillId="0" borderId="0" xfId="0" applyFont="1" applyBorder="1" applyAlignment="1">
      <alignment/>
    </xf>
    <xf numFmtId="0" fontId="9" fillId="0" borderId="0" xfId="0" applyFont="1" applyFill="1" applyBorder="1" applyAlignment="1">
      <alignment horizontal="center" vertical="center" wrapText="1"/>
    </xf>
    <xf numFmtId="177" fontId="0" fillId="0" borderId="0" xfId="0" applyNumberFormat="1" applyAlignment="1">
      <alignment/>
    </xf>
    <xf numFmtId="0" fontId="0" fillId="0" borderId="0" xfId="34" applyFont="1">
      <alignment vertical="center"/>
      <protection/>
    </xf>
    <xf numFmtId="178" fontId="9" fillId="0" borderId="11" xfId="34" applyNumberFormat="1" applyFont="1" applyBorder="1" applyAlignment="1">
      <alignment horizontal="right" vertical="center"/>
      <protection/>
    </xf>
    <xf numFmtId="178" fontId="9" fillId="0" borderId="13" xfId="34" applyNumberFormat="1" applyFont="1" applyBorder="1" applyAlignment="1">
      <alignment horizontal="right" vertical="center"/>
      <protection/>
    </xf>
    <xf numFmtId="178" fontId="0" fillId="0" borderId="0" xfId="0" applyNumberFormat="1" applyAlignment="1">
      <alignment/>
    </xf>
    <xf numFmtId="0" fontId="5" fillId="0" borderId="0" xfId="0" applyFont="1" applyBorder="1" applyAlignment="1">
      <alignment/>
    </xf>
    <xf numFmtId="0" fontId="0" fillId="0" borderId="0" xfId="0" applyFont="1" applyAlignment="1">
      <alignment/>
    </xf>
    <xf numFmtId="188" fontId="9" fillId="0" borderId="11" xfId="0" applyNumberFormat="1" applyFont="1" applyBorder="1" applyAlignment="1">
      <alignment horizontal="right" vertical="center"/>
    </xf>
    <xf numFmtId="185" fontId="9" fillId="0" borderId="14" xfId="0" applyNumberFormat="1" applyFont="1" applyBorder="1" applyAlignment="1">
      <alignment horizontal="right" vertical="center"/>
    </xf>
    <xf numFmtId="0" fontId="22" fillId="0" borderId="20" xfId="0" applyFont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3" fontId="3" fillId="0" borderId="13" xfId="33" applyNumberFormat="1" applyFont="1" applyFill="1" applyBorder="1">
      <alignment vertical="center"/>
      <protection/>
    </xf>
    <xf numFmtId="41" fontId="9" fillId="0" borderId="0" xfId="0" applyNumberFormat="1" applyFont="1" applyBorder="1" applyAlignment="1">
      <alignment horizontal="center" vertical="center"/>
    </xf>
    <xf numFmtId="185" fontId="9" fillId="0" borderId="11" xfId="0" applyNumberFormat="1" applyFont="1" applyBorder="1" applyAlignment="1">
      <alignment horizontal="right" vertical="center"/>
    </xf>
    <xf numFmtId="0" fontId="72" fillId="0" borderId="23" xfId="0" applyFont="1" applyFill="1" applyBorder="1" applyAlignment="1">
      <alignment horizontal="right" vertical="center" wrapText="1"/>
    </xf>
    <xf numFmtId="0" fontId="72" fillId="0" borderId="24" xfId="0" applyFont="1" applyFill="1" applyBorder="1" applyAlignment="1">
      <alignment horizontal="right" vertical="center" wrapText="1"/>
    </xf>
    <xf numFmtId="0" fontId="72" fillId="0" borderId="25" xfId="0" applyFont="1" applyFill="1" applyBorder="1" applyAlignment="1">
      <alignment horizontal="right" vertical="center" wrapText="1"/>
    </xf>
    <xf numFmtId="0" fontId="6" fillId="0" borderId="11" xfId="0" applyNumberFormat="1" applyFont="1" applyBorder="1" applyAlignment="1">
      <alignment horizontal="center" vertical="center"/>
    </xf>
    <xf numFmtId="190" fontId="6" fillId="0" borderId="26" xfId="0" applyNumberFormat="1" applyFont="1" applyFill="1" applyBorder="1" applyAlignment="1">
      <alignment horizontal="center" vertical="center"/>
    </xf>
    <xf numFmtId="178" fontId="6" fillId="0" borderId="26" xfId="0" applyNumberFormat="1" applyFont="1" applyFill="1" applyBorder="1" applyAlignment="1">
      <alignment horizontal="center" vertical="center"/>
    </xf>
    <xf numFmtId="3" fontId="6" fillId="0" borderId="26" xfId="0" applyNumberFormat="1" applyFont="1" applyFill="1" applyBorder="1" applyAlignment="1">
      <alignment horizontal="center" vertical="center"/>
    </xf>
    <xf numFmtId="191" fontId="6" fillId="0" borderId="26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177" fontId="3" fillId="0" borderId="11" xfId="35" applyNumberFormat="1" applyFont="1" applyBorder="1" applyAlignment="1">
      <alignment horizontal="center" vertical="center"/>
    </xf>
    <xf numFmtId="41" fontId="9" fillId="0" borderId="13" xfId="0" applyNumberFormat="1" applyFont="1" applyBorder="1" applyAlignment="1">
      <alignment horizontal="center" vertical="center"/>
    </xf>
    <xf numFmtId="177" fontId="3" fillId="0" borderId="13" xfId="35" applyNumberFormat="1" applyFont="1" applyBorder="1" applyAlignment="1">
      <alignment vertical="center"/>
    </xf>
    <xf numFmtId="185" fontId="72" fillId="0" borderId="27" xfId="0" applyNumberFormat="1" applyFont="1" applyFill="1" applyBorder="1" applyAlignment="1">
      <alignment horizontal="right" vertical="center" wrapText="1"/>
    </xf>
    <xf numFmtId="185" fontId="72" fillId="0" borderId="28" xfId="0" applyNumberFormat="1" applyFont="1" applyFill="1" applyBorder="1" applyAlignment="1">
      <alignment horizontal="right" vertical="center" wrapText="1"/>
    </xf>
    <xf numFmtId="185" fontId="72" fillId="0" borderId="29" xfId="0" applyNumberFormat="1" applyFont="1" applyFill="1" applyBorder="1" applyAlignment="1">
      <alignment horizontal="right" vertical="center" wrapText="1"/>
    </xf>
    <xf numFmtId="177" fontId="3" fillId="0" borderId="10" xfId="35" applyNumberFormat="1" applyFont="1" applyBorder="1" applyAlignment="1">
      <alignment vertical="center"/>
    </xf>
    <xf numFmtId="190" fontId="6" fillId="0" borderId="30" xfId="0" applyNumberFormat="1" applyFont="1" applyFill="1" applyBorder="1" applyAlignment="1">
      <alignment horizontal="center" vertical="center"/>
    </xf>
    <xf numFmtId="178" fontId="6" fillId="0" borderId="30" xfId="0" applyNumberFormat="1" applyFont="1" applyFill="1" applyBorder="1" applyAlignment="1">
      <alignment horizontal="center" vertical="center"/>
    </xf>
    <xf numFmtId="3" fontId="6" fillId="0" borderId="30" xfId="0" applyNumberFormat="1" applyFont="1" applyFill="1" applyBorder="1" applyAlignment="1">
      <alignment horizontal="center" vertical="center"/>
    </xf>
    <xf numFmtId="191" fontId="6" fillId="0" borderId="30" xfId="0" applyNumberFormat="1" applyFont="1" applyFill="1" applyBorder="1" applyAlignment="1">
      <alignment horizontal="center" vertical="center"/>
    </xf>
    <xf numFmtId="0" fontId="12" fillId="0" borderId="11" xfId="0" applyFont="1" applyBorder="1" applyAlignment="1">
      <alignment horizontal="center" vertical="center" wrapText="1"/>
    </xf>
    <xf numFmtId="0" fontId="72" fillId="0" borderId="0" xfId="0" applyFont="1" applyFill="1" applyBorder="1" applyAlignment="1">
      <alignment horizontal="right" vertical="center" wrapText="1"/>
    </xf>
    <xf numFmtId="185" fontId="72" fillId="0" borderId="0" xfId="0" applyNumberFormat="1" applyFont="1" applyFill="1" applyBorder="1" applyAlignment="1">
      <alignment horizontal="right" vertical="center" wrapText="1"/>
    </xf>
    <xf numFmtId="0" fontId="12" fillId="0" borderId="31" xfId="0" applyFont="1" applyBorder="1" applyAlignment="1">
      <alignment horizontal="center" vertical="center" wrapText="1"/>
    </xf>
    <xf numFmtId="191" fontId="6" fillId="0" borderId="32" xfId="0" applyNumberFormat="1" applyFont="1" applyFill="1" applyBorder="1" applyAlignment="1">
      <alignment horizontal="center" vertical="center"/>
    </xf>
    <xf numFmtId="0" fontId="12" fillId="0" borderId="33" xfId="0" applyFont="1" applyBorder="1" applyAlignment="1">
      <alignment horizontal="center" vertical="center" wrapText="1"/>
    </xf>
    <xf numFmtId="191" fontId="6" fillId="0" borderId="34" xfId="0" applyNumberFormat="1" applyFont="1" applyFill="1" applyBorder="1" applyAlignment="1">
      <alignment horizontal="center" vertical="center"/>
    </xf>
    <xf numFmtId="0" fontId="3" fillId="0" borderId="14" xfId="34" applyFont="1" applyBorder="1" applyAlignment="1">
      <alignment horizontal="center" vertical="center"/>
      <protection/>
    </xf>
    <xf numFmtId="188" fontId="72" fillId="0" borderId="35" xfId="0" applyNumberFormat="1" applyFont="1" applyFill="1" applyBorder="1" applyAlignment="1">
      <alignment horizontal="right" vertical="center" wrapText="1"/>
    </xf>
    <xf numFmtId="188" fontId="72" fillId="0" borderId="36" xfId="0" applyNumberFormat="1" applyFont="1" applyFill="1" applyBorder="1" applyAlignment="1">
      <alignment horizontal="right" vertical="center" wrapText="1"/>
    </xf>
    <xf numFmtId="3" fontId="3" fillId="0" borderId="10" xfId="33" applyNumberFormat="1" applyFont="1" applyFill="1" applyBorder="1">
      <alignment vertical="center"/>
      <protection/>
    </xf>
    <xf numFmtId="0" fontId="3" fillId="0" borderId="3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41" fontId="72" fillId="0" borderId="13" xfId="0" applyNumberFormat="1" applyFont="1" applyBorder="1" applyAlignment="1">
      <alignment horizontal="center" vertical="center"/>
    </xf>
    <xf numFmtId="177" fontId="72" fillId="0" borderId="13" xfId="35" applyNumberFormat="1" applyFont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3" fillId="0" borderId="0" xfId="34" applyFont="1" applyBorder="1" applyAlignment="1">
      <alignment horizontal="center" vertical="center"/>
      <protection/>
    </xf>
    <xf numFmtId="0" fontId="3" fillId="0" borderId="38" xfId="0" applyFont="1" applyBorder="1" applyAlignment="1">
      <alignment horizontal="center" vertical="center" wrapText="1"/>
    </xf>
    <xf numFmtId="191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91" fontId="6" fillId="0" borderId="39" xfId="0" applyNumberFormat="1" applyFont="1" applyFill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188" fontId="9" fillId="0" borderId="15" xfId="0" applyNumberFormat="1" applyFont="1" applyBorder="1" applyAlignment="1">
      <alignment horizontal="center" vertical="center" wrapText="1"/>
    </xf>
    <xf numFmtId="188" fontId="9" fillId="0" borderId="38" xfId="0" applyNumberFormat="1" applyFont="1" applyBorder="1" applyAlignment="1">
      <alignment horizontal="center" vertical="center" wrapText="1"/>
    </xf>
    <xf numFmtId="41" fontId="9" fillId="0" borderId="41" xfId="0" applyNumberFormat="1" applyFont="1" applyBorder="1" applyAlignment="1">
      <alignment horizontal="center" vertical="center"/>
    </xf>
    <xf numFmtId="188" fontId="9" fillId="0" borderId="37" xfId="0" applyNumberFormat="1" applyFont="1" applyBorder="1" applyAlignment="1">
      <alignment horizontal="center" vertical="center"/>
    </xf>
    <xf numFmtId="0" fontId="0" fillId="0" borderId="40" xfId="0" applyBorder="1" applyAlignment="1">
      <alignment/>
    </xf>
    <xf numFmtId="0" fontId="0" fillId="0" borderId="15" xfId="0" applyBorder="1" applyAlignment="1">
      <alignment/>
    </xf>
    <xf numFmtId="0" fontId="3" fillId="0" borderId="15" xfId="0" applyFont="1" applyFill="1" applyBorder="1" applyAlignment="1">
      <alignment horizontal="center" vertical="center"/>
    </xf>
    <xf numFmtId="0" fontId="0" fillId="0" borderId="38" xfId="0" applyBorder="1" applyAlignment="1">
      <alignment/>
    </xf>
    <xf numFmtId="0" fontId="3" fillId="0" borderId="16" xfId="0" applyFont="1" applyBorder="1" applyAlignment="1">
      <alignment horizontal="center"/>
    </xf>
    <xf numFmtId="185" fontId="9" fillId="0" borderId="0" xfId="0" applyNumberFormat="1" applyFont="1" applyBorder="1" applyAlignment="1">
      <alignment horizontal="right" vertical="center"/>
    </xf>
    <xf numFmtId="188" fontId="9" fillId="0" borderId="0" xfId="0" applyNumberFormat="1" applyFont="1" applyBorder="1" applyAlignment="1">
      <alignment horizontal="right" vertical="center"/>
    </xf>
    <xf numFmtId="0" fontId="3" fillId="0" borderId="37" xfId="34" applyFont="1" applyBorder="1">
      <alignment vertical="center"/>
      <protection/>
    </xf>
    <xf numFmtId="0" fontId="3" fillId="0" borderId="42" xfId="34" applyFont="1" applyBorder="1" applyAlignment="1">
      <alignment horizontal="center" vertical="center"/>
      <protection/>
    </xf>
    <xf numFmtId="0" fontId="3" fillId="0" borderId="0" xfId="34" applyFont="1" applyBorder="1">
      <alignment vertical="center"/>
      <protection/>
    </xf>
    <xf numFmtId="0" fontId="3" fillId="0" borderId="38" xfId="34" applyFont="1" applyBorder="1">
      <alignment vertical="center"/>
      <protection/>
    </xf>
    <xf numFmtId="178" fontId="9" fillId="0" borderId="14" xfId="34" applyNumberFormat="1" applyFont="1" applyBorder="1" applyAlignment="1">
      <alignment horizontal="right" vertical="center"/>
      <protection/>
    </xf>
    <xf numFmtId="0" fontId="3" fillId="0" borderId="15" xfId="34" applyFont="1" applyBorder="1" applyAlignment="1">
      <alignment horizontal="center" vertical="center"/>
      <protection/>
    </xf>
    <xf numFmtId="0" fontId="3" fillId="0" borderId="38" xfId="34" applyFont="1" applyBorder="1" applyAlignment="1">
      <alignment horizontal="center" vertical="center"/>
      <protection/>
    </xf>
    <xf numFmtId="178" fontId="9" fillId="0" borderId="41" xfId="34" applyNumberFormat="1" applyFont="1" applyBorder="1" applyAlignment="1">
      <alignment horizontal="right" vertical="center"/>
      <protection/>
    </xf>
    <xf numFmtId="41" fontId="72" fillId="0" borderId="11" xfId="0" applyNumberFormat="1" applyFont="1" applyBorder="1" applyAlignment="1">
      <alignment horizontal="center" vertical="center"/>
    </xf>
    <xf numFmtId="177" fontId="72" fillId="0" borderId="11" xfId="35" applyNumberFormat="1" applyFont="1" applyBorder="1" applyAlignment="1">
      <alignment horizontal="center" vertical="center"/>
    </xf>
    <xf numFmtId="41" fontId="3" fillId="0" borderId="14" xfId="0" applyNumberFormat="1" applyFont="1" applyBorder="1" applyAlignment="1">
      <alignment horizontal="center" vertical="center"/>
    </xf>
    <xf numFmtId="41" fontId="72" fillId="0" borderId="14" xfId="0" applyNumberFormat="1" applyFont="1" applyBorder="1" applyAlignment="1">
      <alignment horizontal="center" vertical="center"/>
    </xf>
    <xf numFmtId="41" fontId="72" fillId="0" borderId="41" xfId="0" applyNumberFormat="1" applyFont="1" applyBorder="1" applyAlignment="1">
      <alignment horizontal="center" vertical="center"/>
    </xf>
    <xf numFmtId="177" fontId="3" fillId="0" borderId="41" xfId="35" applyNumberFormat="1" applyFont="1" applyBorder="1" applyAlignment="1">
      <alignment vertical="center"/>
    </xf>
    <xf numFmtId="177" fontId="3" fillId="0" borderId="14" xfId="35" applyNumberFormat="1" applyFont="1" applyBorder="1" applyAlignment="1">
      <alignment vertical="center"/>
    </xf>
    <xf numFmtId="0" fontId="22" fillId="0" borderId="43" xfId="0" applyFont="1" applyBorder="1" applyAlignment="1">
      <alignment horizontal="center" vertical="center" wrapText="1"/>
    </xf>
    <xf numFmtId="185" fontId="72" fillId="0" borderId="44" xfId="0" applyNumberFormat="1" applyFont="1" applyFill="1" applyBorder="1" applyAlignment="1">
      <alignment horizontal="right" vertical="center" wrapText="1"/>
    </xf>
    <xf numFmtId="185" fontId="72" fillId="0" borderId="45" xfId="0" applyNumberFormat="1" applyFont="1" applyFill="1" applyBorder="1" applyAlignment="1">
      <alignment horizontal="right" vertical="center" wrapText="1"/>
    </xf>
    <xf numFmtId="185" fontId="72" fillId="0" borderId="46" xfId="0" applyNumberFormat="1" applyFont="1" applyFill="1" applyBorder="1" applyAlignment="1">
      <alignment horizontal="right" vertical="center" wrapText="1"/>
    </xf>
    <xf numFmtId="0" fontId="22" fillId="0" borderId="47" xfId="0" applyFont="1" applyBorder="1" applyAlignment="1">
      <alignment horizontal="center" vertical="center" wrapText="1"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/>
    </xf>
    <xf numFmtId="0" fontId="22" fillId="0" borderId="50" xfId="0" applyFont="1" applyBorder="1" applyAlignment="1">
      <alignment horizontal="center" vertical="center" wrapText="1"/>
    </xf>
    <xf numFmtId="185" fontId="72" fillId="0" borderId="51" xfId="0" applyNumberFormat="1" applyFont="1" applyFill="1" applyBorder="1" applyAlignment="1">
      <alignment horizontal="right" vertical="center" wrapText="1"/>
    </xf>
    <xf numFmtId="185" fontId="72" fillId="0" borderId="52" xfId="0" applyNumberFormat="1" applyFont="1" applyFill="1" applyBorder="1" applyAlignment="1">
      <alignment horizontal="right" vertical="center" wrapText="1"/>
    </xf>
    <xf numFmtId="188" fontId="3" fillId="0" borderId="53" xfId="0" applyNumberFormat="1" applyFont="1" applyBorder="1" applyAlignment="1">
      <alignment/>
    </xf>
    <xf numFmtId="188" fontId="72" fillId="0" borderId="54" xfId="0" applyNumberFormat="1" applyFont="1" applyFill="1" applyBorder="1" applyAlignment="1">
      <alignment horizontal="right" vertical="center" wrapText="1"/>
    </xf>
    <xf numFmtId="185" fontId="72" fillId="0" borderId="55" xfId="0" applyNumberFormat="1" applyFont="1" applyFill="1" applyBorder="1" applyAlignment="1">
      <alignment horizontal="right" vertical="center" wrapText="1"/>
    </xf>
    <xf numFmtId="185" fontId="72" fillId="0" borderId="56" xfId="0" applyNumberFormat="1" applyFont="1" applyFill="1" applyBorder="1" applyAlignment="1">
      <alignment horizontal="right" vertical="center" wrapText="1"/>
    </xf>
    <xf numFmtId="185" fontId="72" fillId="0" borderId="57" xfId="0" applyNumberFormat="1" applyFont="1" applyFill="1" applyBorder="1" applyAlignment="1">
      <alignment horizontal="right" vertical="center" wrapText="1"/>
    </xf>
    <xf numFmtId="188" fontId="9" fillId="0" borderId="11" xfId="0" applyNumberFormat="1" applyFont="1" applyBorder="1" applyAlignment="1">
      <alignment horizontal="center" vertical="center"/>
    </xf>
    <xf numFmtId="188" fontId="9" fillId="0" borderId="14" xfId="0" applyNumberFormat="1" applyFont="1" applyBorder="1" applyAlignment="1">
      <alignment horizontal="center" vertical="center"/>
    </xf>
    <xf numFmtId="188" fontId="9" fillId="0" borderId="0" xfId="0" applyNumberFormat="1" applyFont="1" applyBorder="1" applyAlignment="1">
      <alignment horizontal="center" vertical="center"/>
    </xf>
    <xf numFmtId="188" fontId="9" fillId="0" borderId="15" xfId="0" applyNumberFormat="1" applyFont="1" applyBorder="1" applyAlignment="1">
      <alignment horizontal="center" vertical="center"/>
    </xf>
    <xf numFmtId="188" fontId="9" fillId="0" borderId="13" xfId="0" applyNumberFormat="1" applyFont="1" applyBorder="1" applyAlignment="1">
      <alignment horizontal="center" vertical="center"/>
    </xf>
    <xf numFmtId="188" fontId="9" fillId="0" borderId="41" xfId="0" applyNumberFormat="1" applyFont="1" applyBorder="1" applyAlignment="1">
      <alignment horizontal="center" vertical="center"/>
    </xf>
    <xf numFmtId="188" fontId="9" fillId="0" borderId="19" xfId="0" applyNumberFormat="1" applyFont="1" applyBorder="1" applyAlignment="1">
      <alignment horizontal="center" vertical="center"/>
    </xf>
    <xf numFmtId="188" fontId="9" fillId="0" borderId="38" xfId="0" applyNumberFormat="1" applyFont="1" applyBorder="1" applyAlignment="1">
      <alignment horizontal="center" vertical="center"/>
    </xf>
    <xf numFmtId="188" fontId="9" fillId="0" borderId="42" xfId="0" applyNumberFormat="1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4" fillId="0" borderId="12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19" fillId="0" borderId="12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9" xfId="0" applyFont="1" applyBorder="1" applyAlignment="1">
      <alignment horizontal="righ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12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9" fillId="0" borderId="42" xfId="0" applyFont="1" applyFill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41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wrapText="1"/>
    </xf>
    <xf numFmtId="0" fontId="11" fillId="0" borderId="13" xfId="0" applyFont="1" applyBorder="1" applyAlignment="1">
      <alignment horizontal="center" wrapText="1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/>
    </xf>
    <xf numFmtId="0" fontId="21" fillId="0" borderId="0" xfId="0" applyFont="1" applyAlignment="1">
      <alignment/>
    </xf>
    <xf numFmtId="0" fontId="3" fillId="0" borderId="11" xfId="0" applyFont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6" fillId="0" borderId="11" xfId="0" applyFont="1" applyBorder="1" applyAlignment="1">
      <alignment wrapText="1"/>
    </xf>
    <xf numFmtId="0" fontId="16" fillId="0" borderId="13" xfId="0" applyFont="1" applyBorder="1" applyAlignment="1">
      <alignment wrapText="1"/>
    </xf>
    <xf numFmtId="0" fontId="3" fillId="0" borderId="19" xfId="0" applyFont="1" applyBorder="1" applyAlignment="1">
      <alignment horizontal="center"/>
    </xf>
    <xf numFmtId="0" fontId="3" fillId="0" borderId="37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40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2" fillId="0" borderId="16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19" fillId="0" borderId="42" xfId="34" applyFont="1" applyBorder="1" applyAlignment="1">
      <alignment horizontal="center" vertical="center" wrapText="1"/>
      <protection/>
    </xf>
    <xf numFmtId="0" fontId="19" fillId="0" borderId="40" xfId="34" applyFont="1" applyBorder="1" applyAlignment="1">
      <alignment horizontal="center" vertical="center" wrapText="1"/>
      <protection/>
    </xf>
    <xf numFmtId="0" fontId="19" fillId="0" borderId="41" xfId="34" applyFont="1" applyBorder="1" applyAlignment="1">
      <alignment horizontal="center" vertical="center" wrapText="1"/>
      <protection/>
    </xf>
    <xf numFmtId="0" fontId="19" fillId="0" borderId="38" xfId="34" applyFont="1" applyBorder="1" applyAlignment="1">
      <alignment horizontal="center" vertical="center" wrapText="1"/>
      <protection/>
    </xf>
    <xf numFmtId="0" fontId="12" fillId="0" borderId="11" xfId="34" applyFont="1" applyBorder="1" applyAlignment="1">
      <alignment horizontal="center" vertical="center" wrapText="1"/>
      <protection/>
    </xf>
    <xf numFmtId="0" fontId="16" fillId="0" borderId="11" xfId="34" applyFont="1" applyBorder="1" applyAlignment="1">
      <alignment horizontal="center" vertical="center" wrapText="1"/>
      <protection/>
    </xf>
    <xf numFmtId="0" fontId="16" fillId="0" borderId="13" xfId="34" applyFont="1" applyBorder="1" applyAlignment="1">
      <alignment horizontal="center" vertical="center" wrapText="1"/>
      <protection/>
    </xf>
    <xf numFmtId="0" fontId="19" fillId="0" borderId="12" xfId="34" applyFont="1" applyBorder="1" applyAlignment="1">
      <alignment horizontal="center" vertical="center" wrapText="1"/>
      <protection/>
    </xf>
    <xf numFmtId="0" fontId="0" fillId="0" borderId="11" xfId="34" applyBorder="1" applyAlignment="1">
      <alignment vertical="center"/>
      <protection/>
    </xf>
    <xf numFmtId="0" fontId="0" fillId="0" borderId="13" xfId="34" applyBorder="1" applyAlignment="1">
      <alignment vertical="center"/>
      <protection/>
    </xf>
    <xf numFmtId="0" fontId="12" fillId="0" borderId="42" xfId="34" applyFont="1" applyBorder="1" applyAlignment="1">
      <alignment horizontal="center" vertical="center" wrapText="1"/>
      <protection/>
    </xf>
    <xf numFmtId="0" fontId="12" fillId="0" borderId="40" xfId="34" applyFont="1" applyBorder="1" applyAlignment="1">
      <alignment horizontal="center" vertical="center" wrapText="1"/>
      <protection/>
    </xf>
    <xf numFmtId="0" fontId="12" fillId="0" borderId="41" xfId="34" applyFont="1" applyBorder="1" applyAlignment="1">
      <alignment horizontal="center" vertical="center" wrapText="1"/>
      <protection/>
    </xf>
    <xf numFmtId="0" fontId="12" fillId="0" borderId="38" xfId="34" applyFont="1" applyBorder="1" applyAlignment="1">
      <alignment horizontal="center" vertical="center" wrapText="1"/>
      <protection/>
    </xf>
    <xf numFmtId="0" fontId="8" fillId="0" borderId="0" xfId="34" applyFont="1" applyAlignment="1">
      <alignment horizontal="center" vertical="center"/>
      <protection/>
    </xf>
    <xf numFmtId="0" fontId="3" fillId="0" borderId="0" xfId="34" applyFont="1" applyAlignment="1">
      <alignment horizontal="center" vertical="center"/>
      <protection/>
    </xf>
    <xf numFmtId="0" fontId="3" fillId="0" borderId="0" xfId="34" applyFont="1" applyBorder="1" applyAlignment="1">
      <alignment horizontal="center" vertical="center"/>
      <protection/>
    </xf>
    <xf numFmtId="0" fontId="3" fillId="0" borderId="19" xfId="34" applyFont="1" applyBorder="1" applyAlignment="1">
      <alignment vertical="center"/>
      <protection/>
    </xf>
    <xf numFmtId="0" fontId="0" fillId="0" borderId="19" xfId="0" applyBorder="1" applyAlignment="1">
      <alignment vertical="center"/>
    </xf>
    <xf numFmtId="0" fontId="12" fillId="0" borderId="16" xfId="34" applyFont="1" applyBorder="1" applyAlignment="1">
      <alignment horizontal="center" vertical="center" wrapText="1"/>
      <protection/>
    </xf>
    <xf numFmtId="0" fontId="12" fillId="0" borderId="18" xfId="34" applyFont="1" applyBorder="1" applyAlignment="1">
      <alignment horizontal="center" vertical="center" wrapText="1"/>
      <protection/>
    </xf>
    <xf numFmtId="0" fontId="3" fillId="0" borderId="16" xfId="34" applyFont="1" applyBorder="1" applyAlignment="1">
      <alignment horizontal="center" vertical="center"/>
      <protection/>
    </xf>
    <xf numFmtId="0" fontId="0" fillId="0" borderId="17" xfId="34" applyBorder="1" applyAlignment="1">
      <alignment horizontal="center" vertical="center"/>
      <protection/>
    </xf>
    <xf numFmtId="0" fontId="0" fillId="0" borderId="18" xfId="34" applyBorder="1" applyAlignment="1">
      <alignment horizontal="center" vertical="center"/>
      <protection/>
    </xf>
    <xf numFmtId="0" fontId="19" fillId="0" borderId="42" xfId="34" applyFont="1" applyBorder="1" applyAlignment="1">
      <alignment vertical="center" wrapText="1"/>
      <protection/>
    </xf>
    <xf numFmtId="0" fontId="19" fillId="0" borderId="40" xfId="34" applyFont="1" applyBorder="1" applyAlignment="1">
      <alignment vertical="center" wrapText="1"/>
      <protection/>
    </xf>
    <xf numFmtId="0" fontId="20" fillId="0" borderId="14" xfId="34" applyFont="1" applyBorder="1" applyAlignment="1">
      <alignment vertical="center" wrapText="1"/>
      <protection/>
    </xf>
    <xf numFmtId="0" fontId="20" fillId="0" borderId="15" xfId="34" applyFont="1" applyBorder="1" applyAlignment="1">
      <alignment vertical="center" wrapText="1"/>
      <protection/>
    </xf>
    <xf numFmtId="0" fontId="20" fillId="0" borderId="41" xfId="34" applyFont="1" applyBorder="1" applyAlignment="1">
      <alignment vertical="center" wrapText="1"/>
      <protection/>
    </xf>
    <xf numFmtId="0" fontId="20" fillId="0" borderId="38" xfId="34" applyFont="1" applyBorder="1" applyAlignment="1">
      <alignment vertical="center" wrapText="1"/>
      <protection/>
    </xf>
    <xf numFmtId="0" fontId="19" fillId="0" borderId="13" xfId="34" applyFont="1" applyBorder="1" applyAlignment="1">
      <alignment horizontal="center" vertical="center" wrapText="1"/>
      <protection/>
    </xf>
    <xf numFmtId="0" fontId="12" fillId="0" borderId="14" xfId="34" applyFont="1" applyBorder="1" applyAlignment="1">
      <alignment horizontal="center" vertical="center" wrapText="1"/>
      <protection/>
    </xf>
    <xf numFmtId="0" fontId="16" fillId="0" borderId="14" xfId="34" applyFont="1" applyBorder="1" applyAlignment="1">
      <alignment horizontal="center" vertical="center" wrapText="1"/>
      <protection/>
    </xf>
    <xf numFmtId="0" fontId="16" fillId="0" borderId="41" xfId="34" applyFont="1" applyBorder="1" applyAlignment="1">
      <alignment horizontal="center" vertical="center" wrapText="1"/>
      <protection/>
    </xf>
    <xf numFmtId="0" fontId="3" fillId="0" borderId="11" xfId="34" applyFont="1" applyBorder="1" applyAlignment="1">
      <alignment horizontal="center" vertical="center" wrapText="1"/>
      <protection/>
    </xf>
    <xf numFmtId="0" fontId="0" fillId="0" borderId="11" xfId="34" applyBorder="1" applyAlignment="1">
      <alignment horizontal="center" vertical="center" wrapText="1"/>
      <protection/>
    </xf>
    <xf numFmtId="0" fontId="0" fillId="0" borderId="13" xfId="34" applyBorder="1" applyAlignment="1">
      <alignment horizontal="center" vertical="center" wrapText="1"/>
      <protection/>
    </xf>
    <xf numFmtId="0" fontId="16" fillId="0" borderId="18" xfId="34" applyFont="1" applyBorder="1" applyAlignment="1">
      <alignment vertical="center" wrapText="1"/>
      <protection/>
    </xf>
    <xf numFmtId="0" fontId="19" fillId="0" borderId="11" xfId="34" applyFont="1" applyBorder="1" applyAlignment="1">
      <alignment horizontal="center" vertical="center" wrapText="1"/>
      <protection/>
    </xf>
    <xf numFmtId="0" fontId="16" fillId="0" borderId="17" xfId="34" applyFont="1" applyBorder="1" applyAlignment="1">
      <alignment vertical="center" wrapText="1"/>
      <protection/>
    </xf>
    <xf numFmtId="185" fontId="72" fillId="0" borderId="41" xfId="35" applyNumberFormat="1" applyFont="1" applyBorder="1" applyAlignment="1">
      <alignment horizontal="center" vertical="center"/>
    </xf>
    <xf numFmtId="185" fontId="72" fillId="0" borderId="38" xfId="35" applyNumberFormat="1" applyFont="1" applyBorder="1" applyAlignment="1">
      <alignment horizontal="center" vertical="center"/>
    </xf>
    <xf numFmtId="185" fontId="3" fillId="0" borderId="14" xfId="35" applyNumberFormat="1" applyFont="1" applyBorder="1" applyAlignment="1">
      <alignment horizontal="center" vertical="center"/>
    </xf>
    <xf numFmtId="185" fontId="3" fillId="0" borderId="15" xfId="35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3" fillId="0" borderId="0" xfId="0" applyFont="1" applyAlignment="1">
      <alignment/>
    </xf>
    <xf numFmtId="0" fontId="0" fillId="0" borderId="19" xfId="0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7" fillId="0" borderId="0" xfId="0" applyFont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0" fillId="0" borderId="38" xfId="0" applyBorder="1" applyAlignment="1">
      <alignment wrapText="1"/>
    </xf>
    <xf numFmtId="0" fontId="3" fillId="0" borderId="42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185" fontId="72" fillId="0" borderId="14" xfId="35" applyNumberFormat="1" applyFont="1" applyBorder="1" applyAlignment="1">
      <alignment horizontal="center" vertical="center"/>
    </xf>
    <xf numFmtId="185" fontId="72" fillId="0" borderId="15" xfId="35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58" xfId="0" applyFont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3" fillId="0" borderId="59" xfId="0" applyFont="1" applyBorder="1" applyAlignment="1">
      <alignment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8" xfId="33"/>
    <cellStyle name="一般_95人口3" xfId="34"/>
    <cellStyle name="Comma" xfId="35"/>
    <cellStyle name="Comma [0]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50" b="0" i="0" u="none" baseline="0">
                <a:solidFill>
                  <a:srgbClr val="000000"/>
                </a:solidFill>
              </a:rPr>
              <a:t>八德區現住人口數年齡分佈圖</a:t>
            </a:r>
          </a:p>
        </c:rich>
      </c:tx>
      <c:layout>
        <c:manualLayout>
          <c:xMode val="factor"/>
          <c:yMode val="factor"/>
          <c:x val="0.01225"/>
          <c:y val="-0.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2"/>
          <c:y val="0.12975"/>
          <c:w val="0.9015"/>
          <c:h val="0.87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'年齡分佈 '!$B$1</c:f>
              <c:strCache>
                <c:ptCount val="1"/>
                <c:pt idx="0">
                  <c:v>人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'年齡分佈 '!$A$2:$A$20</c:f>
              <c:strCache/>
            </c:strRef>
          </c:cat>
          <c:val>
            <c:numRef>
              <c:f>'年齡分佈 '!$B$2:$B$20</c:f>
              <c:numCache/>
            </c:numRef>
          </c:val>
        </c:ser>
        <c:axId val="20858074"/>
        <c:axId val="53504939"/>
      </c:barChart>
      <c:catAx>
        <c:axId val="2085807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3504939"/>
        <c:crosses val="autoZero"/>
        <c:auto val="1"/>
        <c:lblOffset val="100"/>
        <c:tickLblSkip val="2"/>
        <c:noMultiLvlLbl val="0"/>
      </c:catAx>
      <c:valAx>
        <c:axId val="53504939"/>
        <c:scaling>
          <c:orientation val="minMax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085807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8485"/>
          <c:y val="0.52275"/>
          <c:w val="0.084"/>
          <c:h val="0.08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45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25" b="0" i="0" u="none" baseline="0">
                <a:solidFill>
                  <a:srgbClr val="000000"/>
                </a:solidFill>
              </a:rPr>
              <a:t>八德區十五歲以上現住人口教育程度</a:t>
            </a:r>
          </a:p>
        </c:rich>
      </c:tx>
      <c:layout>
        <c:manualLayout>
          <c:xMode val="factor"/>
          <c:yMode val="factor"/>
          <c:x val="0.02875"/>
          <c:y val="0.01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25"/>
          <c:y val="0.213"/>
          <c:w val="0.8062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'教育程度圖'!$B$1</c:f>
              <c:strCache>
                <c:ptCount val="1"/>
                <c:pt idx="0">
                  <c:v>男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'教育程度圖'!$A$2:$A$9</c:f>
              <c:strCache/>
            </c:strRef>
          </c:cat>
          <c:val>
            <c:numRef>
              <c:f>'教育程度圖'!$B$2:$B$9</c:f>
              <c:numCache/>
            </c:numRef>
          </c:val>
          <c:smooth val="0"/>
        </c:ser>
        <c:ser>
          <c:idx val="1"/>
          <c:order val="1"/>
          <c:tx>
            <c:strRef>
              <c:f>'教育程度圖'!$C$1</c:f>
              <c:strCache>
                <c:ptCount val="1"/>
                <c:pt idx="0">
                  <c:v>女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'教育程度圖'!$A$2:$A$9</c:f>
              <c:strCache/>
            </c:strRef>
          </c:cat>
          <c:val>
            <c:numRef>
              <c:f>'教育程度圖'!$C$2:$C$9</c:f>
              <c:numCache/>
            </c:numRef>
          </c:val>
          <c:smooth val="0"/>
        </c:ser>
        <c:marker val="1"/>
        <c:axId val="11782404"/>
        <c:axId val="38932773"/>
      </c:lineChart>
      <c:catAx>
        <c:axId val="117824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教育程度</a:t>
                </a:r>
              </a:p>
            </c:rich>
          </c:tx>
          <c:layout>
            <c:manualLayout>
              <c:xMode val="factor"/>
              <c:yMode val="factor"/>
              <c:x val="0.0535"/>
              <c:y val="0.14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8932773"/>
        <c:crosses val="autoZero"/>
        <c:auto val="1"/>
        <c:lblOffset val="100"/>
        <c:tickLblSkip val="1"/>
        <c:noMultiLvlLbl val="0"/>
      </c:catAx>
      <c:valAx>
        <c:axId val="38932773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345"/>
              <c:y val="0.15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178240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878"/>
          <c:y val="0.36675"/>
          <c:w val="0.10625"/>
          <c:h val="0.13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25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八德區現住人口婚姻狀況</a:t>
            </a:r>
          </a:p>
        </c:rich>
      </c:tx>
      <c:layout>
        <c:manualLayout>
          <c:xMode val="factor"/>
          <c:yMode val="factor"/>
          <c:x val="0.05675"/>
          <c:y val="0.063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023"/>
          <c:y val="0.247"/>
          <c:w val="0.901"/>
          <c:h val="0.606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'婚姻狀況 '!$B$1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'婚姻狀況 '!$A$2:$A$5</c:f>
              <c:strCache/>
            </c:strRef>
          </c:cat>
          <c:val>
            <c:numRef>
              <c:f>'婚姻狀況 '!$B$2:$B$5</c:f>
              <c:numCache/>
            </c:numRef>
          </c:val>
          <c:shape val="cone"/>
        </c:ser>
        <c:ser>
          <c:idx val="1"/>
          <c:order val="1"/>
          <c:tx>
            <c:strRef>
              <c:f>'婚姻狀況 '!$C$1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'婚姻狀況 '!$A$2:$A$5</c:f>
              <c:strCache/>
            </c:strRef>
          </c:cat>
          <c:val>
            <c:numRef>
              <c:f>'婚姻狀況 '!$C$2:$C$5</c:f>
              <c:numCache/>
            </c:numRef>
          </c:val>
          <c:shape val="cone"/>
        </c:ser>
        <c:shape val="cone"/>
        <c:axId val="14850638"/>
        <c:axId val="66546879"/>
      </c:bar3DChart>
      <c:catAx>
        <c:axId val="1485063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6546879"/>
        <c:crosses val="autoZero"/>
        <c:auto val="1"/>
        <c:lblOffset val="100"/>
        <c:tickLblSkip val="1"/>
        <c:noMultiLvlLbl val="0"/>
      </c:catAx>
      <c:valAx>
        <c:axId val="6654687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485063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3"/>
          <c:y val="0.4665"/>
          <c:w val="0.0825"/>
          <c:h val="0.25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CFFFF"/>
        </a:solidFill>
        <a:ln w="12700">
          <a:solidFill>
            <a:srgbClr val="CCFFFF"/>
          </a:solidFill>
        </a:ln>
      </c:spPr>
      <c:thickness val="0"/>
    </c:sideWall>
    <c:backWall>
      <c:spPr>
        <a:solidFill>
          <a:srgbClr val="CCFFFF"/>
        </a:solidFill>
        <a:ln w="12700">
          <a:solidFill>
            <a:srgbClr val="CCFFFF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八德區現住原住民人數</a:t>
            </a:r>
          </a:p>
        </c:rich>
      </c:tx>
      <c:layout>
        <c:manualLayout>
          <c:xMode val="factor"/>
          <c:yMode val="factor"/>
          <c:x val="0.0235"/>
          <c:y val="0.09275"/>
        </c:manualLayout>
      </c:layout>
      <c:spPr>
        <a:noFill/>
        <a:ln>
          <a:noFill/>
        </a:ln>
      </c:spPr>
    </c:title>
    <c:view3D>
      <c:rotX val="15"/>
      <c:hPercent val="58"/>
      <c:rotY val="20"/>
      <c:depthPercent val="100"/>
      <c:rAngAx val="1"/>
    </c:view3D>
    <c:plotArea>
      <c:layout>
        <c:manualLayout>
          <c:xMode val="edge"/>
          <c:yMode val="edge"/>
          <c:x val="0.0265"/>
          <c:y val="0.20175"/>
          <c:w val="0.82025"/>
          <c:h val="0.755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'原住民人數'!$A$2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'原住民人數'!$B$1:$C$1</c:f>
              <c:strCache/>
            </c:strRef>
          </c:cat>
          <c:val>
            <c:numRef>
              <c:f>'原住民人數'!$B$2:$C$2</c:f>
              <c:numCache/>
            </c:numRef>
          </c:val>
          <c:shape val="cylinder"/>
        </c:ser>
        <c:ser>
          <c:idx val="1"/>
          <c:order val="1"/>
          <c:tx>
            <c:strRef>
              <c:f>'原住民人數'!$A$3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'原住民人數'!$B$1:$C$1</c:f>
              <c:strCache/>
            </c:strRef>
          </c:cat>
          <c:val>
            <c:numRef>
              <c:f>'原住民人數'!$B$3:$C$3</c:f>
              <c:numCache/>
            </c:numRef>
          </c:val>
          <c:shape val="cylinder"/>
        </c:ser>
        <c:shape val="cylinder"/>
        <c:axId val="62051000"/>
        <c:axId val="21588089"/>
      </c:bar3DChart>
      <c:catAx>
        <c:axId val="6205100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1588089"/>
        <c:crosses val="autoZero"/>
        <c:auto val="1"/>
        <c:lblOffset val="100"/>
        <c:tickLblSkip val="1"/>
        <c:noMultiLvlLbl val="0"/>
      </c:catAx>
      <c:valAx>
        <c:axId val="2158808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205100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125"/>
          <c:y val="0.471"/>
          <c:w val="0.1115"/>
          <c:h val="0.21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CFFFF"/>
        </a:solidFill>
        <a:ln w="12700">
          <a:solidFill>
            <a:srgbClr val="FFFFFF"/>
          </a:solidFill>
        </a:ln>
      </c:spPr>
      <c:thickness val="0"/>
    </c:sideWall>
    <c:backWall>
      <c:spPr>
        <a:solidFill>
          <a:srgbClr val="CCFFFF"/>
        </a:solidFill>
        <a:ln w="12700">
          <a:solidFill>
            <a:srgbClr val="FFFFFF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2</xdr:row>
      <xdr:rowOff>57150</xdr:rowOff>
    </xdr:from>
    <xdr:to>
      <xdr:col>11</xdr:col>
      <xdr:colOff>219075</xdr:colOff>
      <xdr:row>20</xdr:row>
      <xdr:rowOff>123825</xdr:rowOff>
    </xdr:to>
    <xdr:graphicFrame>
      <xdr:nvGraphicFramePr>
        <xdr:cNvPr id="1" name="圖表 1"/>
        <xdr:cNvGraphicFramePr/>
      </xdr:nvGraphicFramePr>
      <xdr:xfrm>
        <a:off x="1609725" y="476250"/>
        <a:ext cx="6315075" cy="3838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514350</xdr:colOff>
      <xdr:row>12</xdr:row>
      <xdr:rowOff>209550</xdr:rowOff>
    </xdr:from>
    <xdr:to>
      <xdr:col>13</xdr:col>
      <xdr:colOff>476250</xdr:colOff>
      <xdr:row>36</xdr:row>
      <xdr:rowOff>123825</xdr:rowOff>
    </xdr:to>
    <xdr:graphicFrame>
      <xdr:nvGraphicFramePr>
        <xdr:cNvPr id="1" name="圖表 1"/>
        <xdr:cNvGraphicFramePr/>
      </xdr:nvGraphicFramePr>
      <xdr:xfrm>
        <a:off x="514350" y="2724150"/>
        <a:ext cx="9058275" cy="4943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11</xdr:row>
      <xdr:rowOff>190500</xdr:rowOff>
    </xdr:from>
    <xdr:to>
      <xdr:col>8</xdr:col>
      <xdr:colOff>428625</xdr:colOff>
      <xdr:row>35</xdr:row>
      <xdr:rowOff>85725</xdr:rowOff>
    </xdr:to>
    <xdr:graphicFrame>
      <xdr:nvGraphicFramePr>
        <xdr:cNvPr id="1" name="圖表 1"/>
        <xdr:cNvGraphicFramePr/>
      </xdr:nvGraphicFramePr>
      <xdr:xfrm>
        <a:off x="19050" y="2495550"/>
        <a:ext cx="5972175" cy="4924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0.49825</cdr:x>
      <cdr:y>0.47725</cdr:y>
    </cdr:from>
    <cdr:to>
      <cdr:x>0.60675</cdr:x>
      <cdr:y>0.6035</cdr:y>
    </cdr:to>
    <cdr:sp>
      <cdr:nvSpPr>
        <cdr:cNvPr id="1" name="Text Box 1"/>
        <cdr:cNvSpPr txBox="1">
          <a:spLocks noChangeArrowheads="1"/>
        </cdr:cNvSpPr>
      </cdr:nvSpPr>
      <cdr:spPr>
        <a:xfrm>
          <a:off x="3057525" y="2628900"/>
          <a:ext cx="666750" cy="6953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180975</xdr:rowOff>
    </xdr:from>
    <xdr:to>
      <xdr:col>7</xdr:col>
      <xdr:colOff>561975</xdr:colOff>
      <xdr:row>31</xdr:row>
      <xdr:rowOff>47625</xdr:rowOff>
    </xdr:to>
    <xdr:graphicFrame>
      <xdr:nvGraphicFramePr>
        <xdr:cNvPr id="1" name="圖表 1"/>
        <xdr:cNvGraphicFramePr/>
      </xdr:nvGraphicFramePr>
      <xdr:xfrm>
        <a:off x="0" y="1019175"/>
        <a:ext cx="6153150" cy="552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80029391\Desktop\&#32113;&#35336;-&#20854;&#20182;&#20844;&#25991;#317\112&#24180;&#20843;&#24503;&#21312;&#32113;&#35336;&#36039;&#26009;&#30332;&#24067;&#20844;&#25152;&#32178;&#31449;\&#23560;&#38988;&#20998;&#26512;\111&#24180;12&#26376;&#21508;&#37324;&#20154;&#21475;&#32113;&#35336;&#34920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工作表1"/>
      <sheetName val="工作表2"/>
      <sheetName val="工作表3"/>
    </sheetNames>
    <sheetDataSet>
      <sheetData sheetId="0">
        <row r="4">
          <cell r="A4" t="str">
            <v>興仁里</v>
          </cell>
          <cell r="B4">
            <v>21</v>
          </cell>
          <cell r="C4">
            <v>2658</v>
          </cell>
        </row>
        <row r="5">
          <cell r="A5" t="str">
            <v>福興里</v>
          </cell>
          <cell r="B5">
            <v>23</v>
          </cell>
          <cell r="C5">
            <v>2405</v>
          </cell>
        </row>
        <row r="6">
          <cell r="A6" t="str">
            <v>瑞豐里</v>
          </cell>
          <cell r="B6">
            <v>25</v>
          </cell>
          <cell r="C6">
            <v>2858</v>
          </cell>
        </row>
        <row r="7">
          <cell r="A7" t="str">
            <v>瑞發里</v>
          </cell>
          <cell r="B7">
            <v>30</v>
          </cell>
          <cell r="C7">
            <v>1324</v>
          </cell>
        </row>
        <row r="8">
          <cell r="A8" t="str">
            <v>瑞德里</v>
          </cell>
          <cell r="B8">
            <v>34</v>
          </cell>
          <cell r="C8">
            <v>1575</v>
          </cell>
        </row>
        <row r="9">
          <cell r="A9" t="str">
            <v>瑞祥里</v>
          </cell>
          <cell r="B9">
            <v>35</v>
          </cell>
          <cell r="C9">
            <v>1364</v>
          </cell>
        </row>
        <row r="10">
          <cell r="A10" t="str">
            <v>廣興里</v>
          </cell>
          <cell r="B10">
            <v>32</v>
          </cell>
          <cell r="C10">
            <v>1267</v>
          </cell>
        </row>
        <row r="11">
          <cell r="A11" t="str">
            <v>廣隆里</v>
          </cell>
          <cell r="B11">
            <v>35</v>
          </cell>
          <cell r="C11">
            <v>1999</v>
          </cell>
        </row>
        <row r="12">
          <cell r="A12" t="str">
            <v>竹園里</v>
          </cell>
          <cell r="B12">
            <v>29</v>
          </cell>
          <cell r="C12">
            <v>1478</v>
          </cell>
        </row>
        <row r="13">
          <cell r="A13" t="str">
            <v>霄裡里</v>
          </cell>
          <cell r="B13">
            <v>19</v>
          </cell>
          <cell r="C13">
            <v>930</v>
          </cell>
        </row>
        <row r="14">
          <cell r="A14" t="str">
            <v>茄苳里</v>
          </cell>
          <cell r="B14">
            <v>19</v>
          </cell>
          <cell r="C14">
            <v>1007</v>
          </cell>
        </row>
        <row r="15">
          <cell r="A15" t="str">
            <v>高明里</v>
          </cell>
          <cell r="B15">
            <v>36</v>
          </cell>
          <cell r="C15">
            <v>1657</v>
          </cell>
        </row>
        <row r="16">
          <cell r="A16" t="str">
            <v>白鷺里</v>
          </cell>
          <cell r="B16">
            <v>27</v>
          </cell>
          <cell r="C16">
            <v>1193</v>
          </cell>
        </row>
        <row r="17">
          <cell r="A17" t="str">
            <v>大湳里</v>
          </cell>
          <cell r="B17">
            <v>32</v>
          </cell>
          <cell r="C17">
            <v>1777</v>
          </cell>
        </row>
        <row r="18">
          <cell r="A18" t="str">
            <v>大安里</v>
          </cell>
          <cell r="B18">
            <v>28</v>
          </cell>
          <cell r="C18">
            <v>1407</v>
          </cell>
        </row>
        <row r="19">
          <cell r="A19" t="str">
            <v>大興里</v>
          </cell>
          <cell r="B19">
            <v>27</v>
          </cell>
          <cell r="C19">
            <v>1642</v>
          </cell>
        </row>
        <row r="20">
          <cell r="A20" t="str">
            <v>大和里</v>
          </cell>
          <cell r="B20">
            <v>45</v>
          </cell>
          <cell r="C20">
            <v>3655</v>
          </cell>
        </row>
        <row r="21">
          <cell r="A21" t="str">
            <v>大同里</v>
          </cell>
          <cell r="B21">
            <v>21</v>
          </cell>
          <cell r="C21">
            <v>657</v>
          </cell>
        </row>
        <row r="22">
          <cell r="A22" t="str">
            <v>大成里</v>
          </cell>
          <cell r="B22">
            <v>30</v>
          </cell>
          <cell r="C22">
            <v>1329</v>
          </cell>
        </row>
        <row r="23">
          <cell r="A23" t="str">
            <v>大義里</v>
          </cell>
          <cell r="B23">
            <v>43</v>
          </cell>
          <cell r="C23">
            <v>1637</v>
          </cell>
        </row>
        <row r="24">
          <cell r="A24" t="str">
            <v>大忠里</v>
          </cell>
          <cell r="B24">
            <v>27</v>
          </cell>
          <cell r="C24">
            <v>884</v>
          </cell>
        </row>
        <row r="25">
          <cell r="A25" t="str">
            <v>大福里</v>
          </cell>
          <cell r="B25">
            <v>34</v>
          </cell>
          <cell r="C25">
            <v>2380</v>
          </cell>
        </row>
        <row r="26">
          <cell r="A26" t="str">
            <v>大勇里</v>
          </cell>
          <cell r="B26">
            <v>36</v>
          </cell>
          <cell r="C26">
            <v>1898</v>
          </cell>
        </row>
        <row r="27">
          <cell r="A27" t="str">
            <v>大信里</v>
          </cell>
          <cell r="B27">
            <v>38</v>
          </cell>
          <cell r="C27">
            <v>1334</v>
          </cell>
        </row>
        <row r="28">
          <cell r="A28" t="str">
            <v>大華里</v>
          </cell>
          <cell r="B28">
            <v>24</v>
          </cell>
          <cell r="C28">
            <v>1074</v>
          </cell>
        </row>
        <row r="29">
          <cell r="A29" t="str">
            <v>大仁里</v>
          </cell>
          <cell r="B29">
            <v>31</v>
          </cell>
          <cell r="C29">
            <v>1678</v>
          </cell>
        </row>
        <row r="30">
          <cell r="A30" t="str">
            <v>大智里</v>
          </cell>
          <cell r="B30">
            <v>32</v>
          </cell>
          <cell r="C30">
            <v>2159</v>
          </cell>
        </row>
        <row r="31">
          <cell r="A31" t="str">
            <v>瑞泰里</v>
          </cell>
          <cell r="B31">
            <v>31</v>
          </cell>
          <cell r="C31">
            <v>1792</v>
          </cell>
        </row>
        <row r="32">
          <cell r="A32" t="str">
            <v>大昌里</v>
          </cell>
          <cell r="B32">
            <v>25</v>
          </cell>
          <cell r="C32">
            <v>1191</v>
          </cell>
        </row>
        <row r="33">
          <cell r="A33" t="str">
            <v>大正里</v>
          </cell>
          <cell r="B33">
            <v>34</v>
          </cell>
          <cell r="C33">
            <v>2084</v>
          </cell>
        </row>
        <row r="34">
          <cell r="A34" t="str">
            <v>大強里</v>
          </cell>
          <cell r="B34">
            <v>28</v>
          </cell>
          <cell r="C34">
            <v>1189</v>
          </cell>
        </row>
        <row r="35">
          <cell r="A35" t="str">
            <v>大發里</v>
          </cell>
          <cell r="B35">
            <v>21</v>
          </cell>
          <cell r="C35">
            <v>794</v>
          </cell>
        </row>
        <row r="36">
          <cell r="A36" t="str">
            <v>大明里</v>
          </cell>
          <cell r="B36">
            <v>31</v>
          </cell>
          <cell r="C36">
            <v>1518</v>
          </cell>
        </row>
        <row r="37">
          <cell r="A37" t="str">
            <v>大竹里</v>
          </cell>
          <cell r="B37">
            <v>15</v>
          </cell>
          <cell r="C37">
            <v>625</v>
          </cell>
        </row>
        <row r="38">
          <cell r="A38" t="str">
            <v>大慶里</v>
          </cell>
          <cell r="B38">
            <v>15</v>
          </cell>
          <cell r="C38">
            <v>624</v>
          </cell>
        </row>
        <row r="39">
          <cell r="A39" t="str">
            <v>大千里</v>
          </cell>
          <cell r="B39">
            <v>16</v>
          </cell>
          <cell r="C39">
            <v>973</v>
          </cell>
        </row>
        <row r="40">
          <cell r="A40" t="str">
            <v>大榮里</v>
          </cell>
          <cell r="B40">
            <v>16</v>
          </cell>
          <cell r="C40">
            <v>838</v>
          </cell>
        </row>
        <row r="41">
          <cell r="A41" t="str">
            <v>茄明里</v>
          </cell>
          <cell r="B41">
            <v>35</v>
          </cell>
          <cell r="C41">
            <v>2462</v>
          </cell>
        </row>
        <row r="42">
          <cell r="A42" t="str">
            <v>高城里</v>
          </cell>
          <cell r="B42">
            <v>28</v>
          </cell>
          <cell r="C42">
            <v>1406</v>
          </cell>
        </row>
        <row r="43">
          <cell r="A43" t="str">
            <v>瑞興里</v>
          </cell>
          <cell r="B43">
            <v>20</v>
          </cell>
          <cell r="C43">
            <v>1178</v>
          </cell>
        </row>
        <row r="44">
          <cell r="A44" t="str">
            <v>大愛里</v>
          </cell>
          <cell r="B44">
            <v>23</v>
          </cell>
          <cell r="C44">
            <v>1110</v>
          </cell>
        </row>
        <row r="45">
          <cell r="A45" t="str">
            <v>大宏里</v>
          </cell>
          <cell r="B45">
            <v>23</v>
          </cell>
          <cell r="C45">
            <v>2382</v>
          </cell>
        </row>
        <row r="46">
          <cell r="A46" t="str">
            <v>大漢里</v>
          </cell>
          <cell r="B46">
            <v>22</v>
          </cell>
          <cell r="C46">
            <v>1746</v>
          </cell>
        </row>
        <row r="47">
          <cell r="A47" t="str">
            <v>廣德里</v>
          </cell>
          <cell r="B47">
            <v>19</v>
          </cell>
          <cell r="C47">
            <v>1076</v>
          </cell>
        </row>
        <row r="48">
          <cell r="A48" t="str">
            <v>龍友里</v>
          </cell>
          <cell r="B48">
            <v>21</v>
          </cell>
          <cell r="C48">
            <v>887</v>
          </cell>
        </row>
        <row r="49">
          <cell r="A49" t="str">
            <v>陸光里</v>
          </cell>
          <cell r="B49">
            <v>25</v>
          </cell>
          <cell r="C49">
            <v>2100</v>
          </cell>
        </row>
        <row r="50">
          <cell r="A50" t="str">
            <v>永豐里</v>
          </cell>
          <cell r="B50">
            <v>19</v>
          </cell>
          <cell r="C50">
            <v>1091</v>
          </cell>
        </row>
        <row r="51">
          <cell r="A51" t="str">
            <v>大順里</v>
          </cell>
          <cell r="B51">
            <v>27</v>
          </cell>
          <cell r="C51">
            <v>1021</v>
          </cell>
        </row>
        <row r="52">
          <cell r="A52" t="str">
            <v>福元里</v>
          </cell>
          <cell r="B52">
            <v>21</v>
          </cell>
          <cell r="C52">
            <v>2140</v>
          </cell>
        </row>
        <row r="53">
          <cell r="A53" t="str">
            <v>福德里</v>
          </cell>
          <cell r="B53">
            <v>13</v>
          </cell>
          <cell r="C53">
            <v>1549</v>
          </cell>
        </row>
        <row r="54">
          <cell r="A54" t="str">
            <v>興中里</v>
          </cell>
          <cell r="B54">
            <v>19</v>
          </cell>
          <cell r="C54">
            <v>2204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B42"/>
  <sheetViews>
    <sheetView zoomScalePageLayoutView="0" workbookViewId="0" topLeftCell="A34">
      <selection activeCell="B38" sqref="B38"/>
    </sheetView>
  </sheetViews>
  <sheetFormatPr defaultColWidth="9.00390625" defaultRowHeight="16.5"/>
  <cols>
    <col min="1" max="1" width="82.75390625" style="0" customWidth="1"/>
  </cols>
  <sheetData>
    <row r="1" ht="32.25">
      <c r="A1" s="48" t="s">
        <v>179</v>
      </c>
    </row>
    <row r="2" ht="25.5" customHeight="1">
      <c r="A2" s="49" t="s">
        <v>187</v>
      </c>
    </row>
    <row r="3" ht="25.5" customHeight="1">
      <c r="A3" s="49" t="s">
        <v>257</v>
      </c>
    </row>
    <row r="4" ht="25.5" customHeight="1">
      <c r="A4" s="49" t="s">
        <v>383</v>
      </c>
    </row>
    <row r="5" ht="25.5" customHeight="1">
      <c r="A5" s="50" t="s">
        <v>384</v>
      </c>
    </row>
    <row r="6" ht="25.5" customHeight="1">
      <c r="A6" s="51" t="s">
        <v>180</v>
      </c>
    </row>
    <row r="7" ht="25.5" customHeight="1">
      <c r="A7" s="49" t="s">
        <v>385</v>
      </c>
    </row>
    <row r="8" ht="25.5" customHeight="1">
      <c r="A8" s="49" t="s">
        <v>386</v>
      </c>
    </row>
    <row r="9" ht="25.5" customHeight="1">
      <c r="A9" s="49" t="s">
        <v>387</v>
      </c>
    </row>
    <row r="10" s="6" customFormat="1" ht="25.5" customHeight="1">
      <c r="A10" s="110" t="s">
        <v>388</v>
      </c>
    </row>
    <row r="11" ht="25.5" customHeight="1">
      <c r="A11" s="25" t="s">
        <v>181</v>
      </c>
    </row>
    <row r="12" ht="25.5" customHeight="1">
      <c r="A12" s="9" t="s">
        <v>389</v>
      </c>
    </row>
    <row r="13" ht="25.5" customHeight="1">
      <c r="A13" s="9" t="s">
        <v>390</v>
      </c>
    </row>
    <row r="14" ht="25.5" customHeight="1">
      <c r="A14" s="65" t="s">
        <v>258</v>
      </c>
    </row>
    <row r="15" ht="25.5" customHeight="1">
      <c r="A15" s="25" t="s">
        <v>182</v>
      </c>
    </row>
    <row r="16" ht="25.5" customHeight="1">
      <c r="A16" s="9" t="s">
        <v>183</v>
      </c>
    </row>
    <row r="17" ht="25.5" customHeight="1">
      <c r="A17" s="9" t="s">
        <v>391</v>
      </c>
    </row>
    <row r="18" ht="25.5" customHeight="1">
      <c r="A18" s="9" t="s">
        <v>392</v>
      </c>
    </row>
    <row r="19" ht="25.5" customHeight="1">
      <c r="A19" s="9" t="s">
        <v>393</v>
      </c>
    </row>
    <row r="20" ht="25.5" customHeight="1">
      <c r="A20" s="9" t="s">
        <v>315</v>
      </c>
    </row>
    <row r="21" ht="25.5" customHeight="1">
      <c r="A21" s="9" t="s">
        <v>363</v>
      </c>
    </row>
    <row r="22" ht="25.5" customHeight="1">
      <c r="A22" s="9" t="s">
        <v>394</v>
      </c>
    </row>
    <row r="23" s="6" customFormat="1" ht="25.5" customHeight="1">
      <c r="A23" s="65" t="s">
        <v>395</v>
      </c>
    </row>
    <row r="24" ht="25.5" customHeight="1">
      <c r="A24" s="9" t="s">
        <v>184</v>
      </c>
    </row>
    <row r="25" ht="25.5" customHeight="1">
      <c r="A25" s="9" t="s">
        <v>396</v>
      </c>
    </row>
    <row r="26" ht="25.5" customHeight="1">
      <c r="A26" s="9" t="s">
        <v>397</v>
      </c>
    </row>
    <row r="27" ht="25.5" customHeight="1">
      <c r="A27" s="9" t="s">
        <v>398</v>
      </c>
    </row>
    <row r="28" ht="25.5" customHeight="1">
      <c r="A28" s="9" t="s">
        <v>399</v>
      </c>
    </row>
    <row r="29" ht="25.5" customHeight="1">
      <c r="A29" s="9" t="s">
        <v>400</v>
      </c>
    </row>
    <row r="30" ht="25.5" customHeight="1">
      <c r="A30" s="9" t="s">
        <v>401</v>
      </c>
    </row>
    <row r="31" s="6" customFormat="1" ht="25.5" customHeight="1">
      <c r="A31" s="65" t="s">
        <v>402</v>
      </c>
    </row>
    <row r="32" ht="25.5" customHeight="1">
      <c r="A32" s="9" t="s">
        <v>185</v>
      </c>
    </row>
    <row r="33" ht="25.5" customHeight="1">
      <c r="A33" s="9" t="s">
        <v>403</v>
      </c>
    </row>
    <row r="34" ht="25.5" customHeight="1">
      <c r="A34" s="9" t="s">
        <v>404</v>
      </c>
    </row>
    <row r="35" ht="25.5" customHeight="1">
      <c r="A35" s="9" t="s">
        <v>405</v>
      </c>
    </row>
    <row r="36" ht="25.5" customHeight="1">
      <c r="A36" s="9" t="s">
        <v>406</v>
      </c>
    </row>
    <row r="37" spans="1:2" s="6" customFormat="1" ht="25.5" customHeight="1">
      <c r="A37" s="65" t="s">
        <v>407</v>
      </c>
      <c r="B37"/>
    </row>
    <row r="38" ht="25.5" customHeight="1">
      <c r="A38" s="9" t="s">
        <v>186</v>
      </c>
    </row>
    <row r="39" ht="25.5" customHeight="1">
      <c r="A39" s="9" t="s">
        <v>408</v>
      </c>
    </row>
    <row r="40" ht="25.5" customHeight="1">
      <c r="A40" s="9" t="s">
        <v>409</v>
      </c>
    </row>
    <row r="41" ht="25.5" customHeight="1">
      <c r="A41" s="9" t="s">
        <v>410</v>
      </c>
    </row>
    <row r="42" ht="25.5" customHeight="1">
      <c r="A42" s="9"/>
    </row>
    <row r="43" ht="25.5" customHeight="1"/>
    <row r="44" ht="25.5" customHeight="1"/>
    <row r="45" ht="25.5" customHeight="1"/>
    <row r="46" ht="25.5" customHeight="1"/>
  </sheetData>
  <sheetProtection/>
  <printOptions/>
  <pageMargins left="1.062992125984252" right="0.4724409448818898" top="0.984251968503937" bottom="0.984251968503937" header="0.5118110236220472" footer="0.5118110236220472"/>
  <pageSetup firstPageNumber="7" useFirstPageNumber="1" horizontalDpi="600" verticalDpi="600" orientation="portrait" paperSize="9" scale="102" r:id="rId1"/>
  <headerFooter alignWithMargins="0">
    <oddFooter>&amp;C第 &amp;P 頁</oddFooter>
  </headerFooter>
  <rowBreaks count="1" manualBreakCount="1">
    <brk id="27" max="0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P5"/>
  <sheetViews>
    <sheetView zoomScalePageLayoutView="0" workbookViewId="0" topLeftCell="A13">
      <selection activeCell="B2" sqref="B2:C5"/>
    </sheetView>
  </sheetViews>
  <sheetFormatPr defaultColWidth="9.00390625" defaultRowHeight="16.5"/>
  <cols>
    <col min="2" max="3" width="9.50390625" style="0" bestFit="1" customWidth="1"/>
  </cols>
  <sheetData>
    <row r="1" spans="1:16" ht="16.5">
      <c r="A1" s="1"/>
      <c r="B1" s="4" t="s">
        <v>143</v>
      </c>
      <c r="C1" s="4" t="s">
        <v>144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ht="16.5">
      <c r="A2" s="1" t="s">
        <v>145</v>
      </c>
      <c r="B2" s="72">
        <v>49113</v>
      </c>
      <c r="C2" s="72">
        <v>40173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3" ht="16.5">
      <c r="A3" s="4" t="s">
        <v>146</v>
      </c>
      <c r="B3" s="72">
        <v>44950</v>
      </c>
      <c r="C3" s="72">
        <v>46262</v>
      </c>
    </row>
    <row r="4" spans="1:3" ht="16.5">
      <c r="A4" s="4" t="s">
        <v>147</v>
      </c>
      <c r="B4" s="72">
        <v>8373</v>
      </c>
      <c r="C4" s="72">
        <v>9868</v>
      </c>
    </row>
    <row r="5" spans="1:3" ht="16.5">
      <c r="A5" s="4" t="s">
        <v>148</v>
      </c>
      <c r="B5" s="72">
        <v>1641</v>
      </c>
      <c r="C5" s="105">
        <v>9572</v>
      </c>
    </row>
  </sheetData>
  <sheetProtection/>
  <printOptions horizontalCentered="1" verticalCentered="1"/>
  <pageMargins left="0.7480314960629921" right="0.7480314960629921" top="0.984251968503937" bottom="0.984251968503937" header="0.5118110236220472" footer="0.5118110236220472"/>
  <pageSetup firstPageNumber="32" useFirstPageNumber="1" horizontalDpi="600" verticalDpi="600" orientation="portrait" paperSize="9" r:id="rId2"/>
  <headerFooter alignWithMargins="0">
    <oddFooter>&amp;C第 &amp;P 頁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C3"/>
  <sheetViews>
    <sheetView tabSelected="1" zoomScalePageLayoutView="0" workbookViewId="0" topLeftCell="A10">
      <selection activeCell="K18" sqref="K18"/>
    </sheetView>
  </sheetViews>
  <sheetFormatPr defaultColWidth="9.00390625" defaultRowHeight="16.5"/>
  <cols>
    <col min="1" max="1" width="12.125" style="0" customWidth="1"/>
    <col min="2" max="3" width="12.625" style="0" customWidth="1"/>
  </cols>
  <sheetData>
    <row r="1" spans="1:3" ht="16.5">
      <c r="A1" s="46"/>
      <c r="B1" s="4" t="s">
        <v>139</v>
      </c>
      <c r="C1" s="4" t="s">
        <v>140</v>
      </c>
    </row>
    <row r="2" spans="1:3" ht="16.5">
      <c r="A2" s="4" t="s">
        <v>141</v>
      </c>
      <c r="B2" s="90">
        <v>2632</v>
      </c>
      <c r="C2" s="90">
        <v>1254</v>
      </c>
    </row>
    <row r="3" spans="1:3" ht="16.5">
      <c r="A3" s="4" t="s">
        <v>142</v>
      </c>
      <c r="B3" s="90">
        <v>2761</v>
      </c>
      <c r="C3" s="90">
        <v>1664</v>
      </c>
    </row>
  </sheetData>
  <sheetProtection/>
  <printOptions horizontalCentered="1" verticalCentered="1"/>
  <pageMargins left="0.7480314960629921" right="0.7480314960629921" top="0.984251968503937" bottom="0.984251968503937" header="0.5118110236220472" footer="0.5118110236220472"/>
  <pageSetup firstPageNumber="33" useFirstPageNumber="1" horizontalDpi="600" verticalDpi="600" orientation="portrait" paperSize="9" r:id="rId2"/>
  <headerFooter alignWithMargins="0">
    <oddFooter>&amp;C第 &amp;P 頁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M24"/>
  <sheetViews>
    <sheetView showGridLines="0" zoomScalePageLayoutView="0" workbookViewId="0" topLeftCell="A1">
      <pane xSplit="8" ySplit="8" topLeftCell="I9" activePane="bottomRight" state="frozen"/>
      <selection pane="topLeft" activeCell="A1" sqref="A1"/>
      <selection pane="topRight" activeCell="I1" sqref="I1"/>
      <selection pane="bottomLeft" activeCell="A9" sqref="A9"/>
      <selection pane="bottomRight" activeCell="G21" sqref="G21"/>
    </sheetView>
  </sheetViews>
  <sheetFormatPr defaultColWidth="9.00390625" defaultRowHeight="16.5"/>
  <cols>
    <col min="1" max="1" width="11.50390625" style="0" customWidth="1"/>
    <col min="2" max="2" width="8.125" style="0" customWidth="1"/>
    <col min="3" max="3" width="5.50390625" style="0" customWidth="1"/>
    <col min="4" max="5" width="6.625" style="0" customWidth="1"/>
    <col min="6" max="6" width="9.375" style="0" customWidth="1"/>
    <col min="7" max="7" width="7.25390625" style="0" customWidth="1"/>
    <col min="8" max="8" width="7.875" style="0" customWidth="1"/>
    <col min="9" max="9" width="9.25390625" style="0" customWidth="1"/>
    <col min="10" max="10" width="12.625" style="0" customWidth="1"/>
    <col min="11" max="11" width="9.625" style="0" customWidth="1"/>
  </cols>
  <sheetData>
    <row r="1" spans="1:11" ht="21">
      <c r="A1" s="172" t="s">
        <v>99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</row>
    <row r="2" spans="1:11" ht="21">
      <c r="A2" s="172" t="s">
        <v>263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</row>
    <row r="3" spans="1:11" ht="16.5">
      <c r="A3" s="7"/>
      <c r="B3" s="185" t="s">
        <v>158</v>
      </c>
      <c r="C3" s="186"/>
      <c r="D3" s="186"/>
      <c r="E3" s="186"/>
      <c r="F3" s="186"/>
      <c r="G3" s="186"/>
      <c r="H3" s="186"/>
      <c r="I3" s="186"/>
      <c r="J3" s="186"/>
      <c r="K3" s="7" t="s">
        <v>100</v>
      </c>
    </row>
    <row r="4" spans="1:11" ht="16.5">
      <c r="A4" s="7"/>
      <c r="B4" s="54"/>
      <c r="C4" s="53"/>
      <c r="D4" s="53"/>
      <c r="E4" s="53"/>
      <c r="F4" s="53"/>
      <c r="G4" s="53"/>
      <c r="H4" s="53"/>
      <c r="I4" s="53"/>
      <c r="J4" s="53"/>
      <c r="K4" s="7"/>
    </row>
    <row r="5" spans="1:11" ht="16.5">
      <c r="A5" s="174" t="s">
        <v>101</v>
      </c>
      <c r="B5" s="182" t="s">
        <v>102</v>
      </c>
      <c r="C5" s="182" t="s">
        <v>103</v>
      </c>
      <c r="D5" s="182" t="s">
        <v>104</v>
      </c>
      <c r="E5" s="190" t="s">
        <v>105</v>
      </c>
      <c r="F5" s="191"/>
      <c r="G5" s="191"/>
      <c r="H5" s="192"/>
      <c r="I5" s="187" t="s">
        <v>106</v>
      </c>
      <c r="J5" s="182" t="s">
        <v>107</v>
      </c>
      <c r="K5" s="169" t="s">
        <v>108</v>
      </c>
    </row>
    <row r="6" spans="1:11" ht="19.5" customHeight="1">
      <c r="A6" s="175"/>
      <c r="B6" s="183"/>
      <c r="C6" s="183"/>
      <c r="D6" s="183"/>
      <c r="E6" s="26" t="s">
        <v>109</v>
      </c>
      <c r="F6" s="177" t="s">
        <v>110</v>
      </c>
      <c r="G6" s="178"/>
      <c r="H6" s="179"/>
      <c r="I6" s="188"/>
      <c r="J6" s="183"/>
      <c r="K6" s="170"/>
    </row>
    <row r="7" spans="1:11" ht="16.5">
      <c r="A7" s="175"/>
      <c r="B7" s="183"/>
      <c r="C7" s="183"/>
      <c r="D7" s="183"/>
      <c r="E7" s="193" t="s">
        <v>111</v>
      </c>
      <c r="F7" s="180" t="s">
        <v>112</v>
      </c>
      <c r="G7" s="180" t="s">
        <v>113</v>
      </c>
      <c r="H7" s="180" t="s">
        <v>114</v>
      </c>
      <c r="I7" s="188"/>
      <c r="J7" s="183"/>
      <c r="K7" s="170"/>
    </row>
    <row r="8" spans="1:11" ht="16.5">
      <c r="A8" s="176"/>
      <c r="B8" s="184"/>
      <c r="C8" s="184"/>
      <c r="D8" s="184"/>
      <c r="E8" s="194"/>
      <c r="F8" s="181"/>
      <c r="G8" s="181"/>
      <c r="H8" s="181"/>
      <c r="I8" s="189"/>
      <c r="J8" s="184"/>
      <c r="K8" s="171"/>
    </row>
    <row r="9" spans="1:11" ht="34.5" customHeight="1">
      <c r="A9" s="95" t="s">
        <v>200</v>
      </c>
      <c r="B9" s="27">
        <v>33.7111</v>
      </c>
      <c r="C9" s="27">
        <v>48</v>
      </c>
      <c r="D9" s="28">
        <v>1265</v>
      </c>
      <c r="E9" s="28">
        <v>58258</v>
      </c>
      <c r="F9" s="28">
        <v>176868</v>
      </c>
      <c r="G9" s="28">
        <v>89957</v>
      </c>
      <c r="H9" s="28">
        <v>86911</v>
      </c>
      <c r="I9" s="29">
        <v>3.04</v>
      </c>
      <c r="J9" s="27">
        <v>5246.58</v>
      </c>
      <c r="K9" s="114">
        <v>103.5</v>
      </c>
    </row>
    <row r="10" spans="1:11" ht="34.5" customHeight="1">
      <c r="A10" s="95" t="s">
        <v>201</v>
      </c>
      <c r="B10" s="27">
        <v>33.7111</v>
      </c>
      <c r="C10" s="27">
        <v>48</v>
      </c>
      <c r="D10" s="28">
        <v>1269</v>
      </c>
      <c r="E10" s="28">
        <v>59214</v>
      </c>
      <c r="F10" s="28">
        <v>177435</v>
      </c>
      <c r="G10" s="28">
        <v>90039</v>
      </c>
      <c r="H10" s="28">
        <v>87396</v>
      </c>
      <c r="I10" s="29">
        <v>3</v>
      </c>
      <c r="J10" s="27">
        <v>5263.4</v>
      </c>
      <c r="K10" s="114">
        <v>103.02</v>
      </c>
    </row>
    <row r="11" spans="1:13" ht="34.5" customHeight="1">
      <c r="A11" s="95" t="s">
        <v>202</v>
      </c>
      <c r="B11" s="27">
        <v>33.7111</v>
      </c>
      <c r="C11" s="27">
        <v>48</v>
      </c>
      <c r="D11" s="28">
        <v>1269</v>
      </c>
      <c r="E11" s="28">
        <v>60739</v>
      </c>
      <c r="F11" s="28">
        <v>178889</v>
      </c>
      <c r="G11" s="28">
        <v>90667</v>
      </c>
      <c r="H11" s="28">
        <v>88222</v>
      </c>
      <c r="I11" s="29">
        <v>2.95</v>
      </c>
      <c r="J11" s="27">
        <v>5306.53</v>
      </c>
      <c r="K11" s="114">
        <v>102.77</v>
      </c>
      <c r="M11" s="64"/>
    </row>
    <row r="12" spans="1:11" ht="34.5" customHeight="1">
      <c r="A12" s="95" t="s">
        <v>203</v>
      </c>
      <c r="B12" s="27">
        <v>33.7111</v>
      </c>
      <c r="C12" s="27">
        <v>48</v>
      </c>
      <c r="D12" s="28">
        <v>1269</v>
      </c>
      <c r="E12" s="28">
        <v>61863</v>
      </c>
      <c r="F12" s="28">
        <v>179502</v>
      </c>
      <c r="G12" s="28">
        <v>90786</v>
      </c>
      <c r="H12" s="28">
        <v>88716</v>
      </c>
      <c r="I12" s="29">
        <v>2.9</v>
      </c>
      <c r="J12" s="27">
        <v>5324.72</v>
      </c>
      <c r="K12" s="114">
        <v>102.33</v>
      </c>
    </row>
    <row r="13" spans="1:11" s="6" customFormat="1" ht="34.5" customHeight="1">
      <c r="A13" s="95" t="s">
        <v>207</v>
      </c>
      <c r="B13" s="27">
        <v>33.7111</v>
      </c>
      <c r="C13" s="27">
        <v>48</v>
      </c>
      <c r="D13" s="28">
        <v>1293</v>
      </c>
      <c r="E13" s="28">
        <v>63598</v>
      </c>
      <c r="F13" s="28">
        <v>181431</v>
      </c>
      <c r="G13" s="28">
        <v>91694</v>
      </c>
      <c r="H13" s="28">
        <v>89737</v>
      </c>
      <c r="I13" s="29">
        <v>2.85</v>
      </c>
      <c r="J13" s="27">
        <v>5381.93</v>
      </c>
      <c r="K13" s="114">
        <v>102.18</v>
      </c>
    </row>
    <row r="14" spans="1:11" s="6" customFormat="1" ht="34.5" customHeight="1">
      <c r="A14" s="95" t="s">
        <v>259</v>
      </c>
      <c r="B14" s="27">
        <v>33.7111</v>
      </c>
      <c r="C14" s="27">
        <v>48</v>
      </c>
      <c r="D14" s="28">
        <v>1293</v>
      </c>
      <c r="E14" s="28">
        <v>65893</v>
      </c>
      <c r="F14" s="28">
        <v>187420</v>
      </c>
      <c r="G14" s="28">
        <v>94315</v>
      </c>
      <c r="H14" s="28">
        <v>93105</v>
      </c>
      <c r="I14" s="29">
        <v>2.844308196621796</v>
      </c>
      <c r="J14" s="78">
        <v>5559.59</v>
      </c>
      <c r="K14" s="114">
        <v>101.3</v>
      </c>
    </row>
    <row r="15" spans="1:11" ht="34.5" customHeight="1">
      <c r="A15" s="98" t="s">
        <v>301</v>
      </c>
      <c r="B15" s="91">
        <v>33.7111</v>
      </c>
      <c r="C15" s="92">
        <v>48</v>
      </c>
      <c r="D15" s="92">
        <v>1305</v>
      </c>
      <c r="E15" s="92">
        <v>68293</v>
      </c>
      <c r="F15" s="93">
        <f aca="true" t="shared" si="0" ref="F15:F20">SUM(G15:H15)</f>
        <v>192922</v>
      </c>
      <c r="G15" s="92">
        <v>96889</v>
      </c>
      <c r="H15" s="92">
        <v>96033</v>
      </c>
      <c r="I15" s="94">
        <f aca="true" t="shared" si="1" ref="I15:I20">F15/E15</f>
        <v>2.8249161700320675</v>
      </c>
      <c r="J15" s="99">
        <f aca="true" t="shared" si="2" ref="J15:J20">F15/B15</f>
        <v>5722.803468293826</v>
      </c>
      <c r="K15" s="113">
        <f aca="true" t="shared" si="3" ref="K15:K20">G15/H15*100</f>
        <v>100.89136026157675</v>
      </c>
    </row>
    <row r="16" spans="1:11" ht="34.5" customHeight="1">
      <c r="A16" s="98" t="s">
        <v>302</v>
      </c>
      <c r="B16" s="91">
        <v>33.7111</v>
      </c>
      <c r="C16" s="92">
        <v>48</v>
      </c>
      <c r="D16" s="92">
        <v>1313</v>
      </c>
      <c r="E16" s="92">
        <v>70481</v>
      </c>
      <c r="F16" s="93">
        <f t="shared" si="0"/>
        <v>198074</v>
      </c>
      <c r="G16" s="92">
        <v>99214</v>
      </c>
      <c r="H16" s="92">
        <v>98860</v>
      </c>
      <c r="I16" s="94">
        <f t="shared" si="1"/>
        <v>2.8103176742668237</v>
      </c>
      <c r="J16" s="99">
        <f t="shared" si="2"/>
        <v>5875.631468566733</v>
      </c>
      <c r="K16" s="113">
        <f t="shared" si="3"/>
        <v>100.35808213635444</v>
      </c>
    </row>
    <row r="17" spans="1:11" ht="34.5" customHeight="1">
      <c r="A17" s="98" t="s">
        <v>337</v>
      </c>
      <c r="B17" s="91">
        <v>33.7111</v>
      </c>
      <c r="C17" s="92">
        <v>48</v>
      </c>
      <c r="D17" s="92">
        <v>1318</v>
      </c>
      <c r="E17" s="92">
        <v>72220</v>
      </c>
      <c r="F17" s="93">
        <f t="shared" si="0"/>
        <v>202198</v>
      </c>
      <c r="G17" s="92">
        <v>100989</v>
      </c>
      <c r="H17" s="92">
        <v>101209</v>
      </c>
      <c r="I17" s="94">
        <f t="shared" si="1"/>
        <v>2.7997507615618944</v>
      </c>
      <c r="J17" s="99">
        <f t="shared" si="2"/>
        <v>5997.9650619528875</v>
      </c>
      <c r="K17" s="113">
        <f t="shared" si="3"/>
        <v>99.78262802715173</v>
      </c>
    </row>
    <row r="18" spans="1:11" ht="34.5" customHeight="1">
      <c r="A18" s="98" t="s">
        <v>343</v>
      </c>
      <c r="B18" s="91">
        <v>33.7111</v>
      </c>
      <c r="C18" s="92">
        <v>48</v>
      </c>
      <c r="D18" s="92">
        <v>1336</v>
      </c>
      <c r="E18" s="92">
        <v>74246</v>
      </c>
      <c r="F18" s="93">
        <f t="shared" si="0"/>
        <v>205974</v>
      </c>
      <c r="G18" s="92">
        <v>102637</v>
      </c>
      <c r="H18" s="92">
        <v>103337</v>
      </c>
      <c r="I18" s="94">
        <f t="shared" si="1"/>
        <v>2.7742100584543277</v>
      </c>
      <c r="J18" s="99">
        <f t="shared" si="2"/>
        <v>6109.975646003838</v>
      </c>
      <c r="K18" s="113">
        <f t="shared" si="3"/>
        <v>99.32260468176935</v>
      </c>
    </row>
    <row r="19" spans="1:11" ht="34.5" customHeight="1">
      <c r="A19" s="98" t="s">
        <v>357</v>
      </c>
      <c r="B19" s="91">
        <v>33.7111</v>
      </c>
      <c r="C19" s="92">
        <v>48</v>
      </c>
      <c r="D19" s="92">
        <v>1336</v>
      </c>
      <c r="E19" s="92">
        <v>76467</v>
      </c>
      <c r="F19" s="93">
        <f t="shared" si="0"/>
        <v>209202</v>
      </c>
      <c r="G19" s="92">
        <v>104026</v>
      </c>
      <c r="H19" s="92">
        <v>105176</v>
      </c>
      <c r="I19" s="94">
        <f t="shared" si="1"/>
        <v>2.735846835889992</v>
      </c>
      <c r="J19" s="99">
        <f t="shared" si="2"/>
        <v>6205.730456733835</v>
      </c>
      <c r="K19" s="113">
        <f t="shared" si="3"/>
        <v>98.90659466037879</v>
      </c>
    </row>
    <row r="20" spans="1:11" ht="34.5" customHeight="1">
      <c r="A20" s="98" t="s">
        <v>366</v>
      </c>
      <c r="B20" s="91">
        <v>33.7111</v>
      </c>
      <c r="C20" s="92">
        <v>48</v>
      </c>
      <c r="D20" s="92">
        <v>1336</v>
      </c>
      <c r="E20" s="92">
        <v>77844</v>
      </c>
      <c r="F20" s="93">
        <f t="shared" si="0"/>
        <v>209665</v>
      </c>
      <c r="G20" s="92">
        <v>104149</v>
      </c>
      <c r="H20" s="92">
        <v>105516</v>
      </c>
      <c r="I20" s="94">
        <f t="shared" si="1"/>
        <v>2.6933996197523253</v>
      </c>
      <c r="J20" s="99">
        <f t="shared" si="2"/>
        <v>6219.464805360845</v>
      </c>
      <c r="K20" s="113">
        <f t="shared" si="3"/>
        <v>98.70446188255809</v>
      </c>
    </row>
    <row r="21" spans="1:11" ht="34.5" customHeight="1">
      <c r="A21" s="100" t="s">
        <v>374</v>
      </c>
      <c r="B21" s="79">
        <v>33.7111</v>
      </c>
      <c r="C21" s="80">
        <v>51</v>
      </c>
      <c r="D21" s="80">
        <v>1360</v>
      </c>
      <c r="E21" s="80">
        <v>79206</v>
      </c>
      <c r="F21" s="81">
        <f>SUM(G21:H21)</f>
        <v>209952</v>
      </c>
      <c r="G21" s="80">
        <v>104077</v>
      </c>
      <c r="H21" s="80">
        <v>105875</v>
      </c>
      <c r="I21" s="82">
        <f>F21/E21</f>
        <v>2.650708279675782</v>
      </c>
      <c r="J21" s="101">
        <f>F21/B21</f>
        <v>6227.978321680395</v>
      </c>
      <c r="K21" s="115">
        <f>G21/H21*100</f>
        <v>98.30177095631642</v>
      </c>
    </row>
    <row r="22" spans="1:6" ht="16.5">
      <c r="A22" s="106" t="s">
        <v>362</v>
      </c>
      <c r="B22" s="107"/>
      <c r="C22" s="107"/>
      <c r="E22" s="64"/>
      <c r="F22" s="83"/>
    </row>
    <row r="23" spans="1:2" ht="16.5">
      <c r="A23" s="6"/>
      <c r="B23" s="6"/>
    </row>
    <row r="24" spans="1:2" ht="16.5">
      <c r="A24" s="6"/>
      <c r="B24" s="6"/>
    </row>
  </sheetData>
  <sheetProtection/>
  <mergeCells count="16">
    <mergeCell ref="J5:J8"/>
    <mergeCell ref="I5:I8"/>
    <mergeCell ref="C5:C8"/>
    <mergeCell ref="B5:B8"/>
    <mergeCell ref="E5:H5"/>
    <mergeCell ref="E7:E8"/>
    <mergeCell ref="K5:K8"/>
    <mergeCell ref="A1:K1"/>
    <mergeCell ref="A2:K2"/>
    <mergeCell ref="A5:A8"/>
    <mergeCell ref="F6:H6"/>
    <mergeCell ref="F7:F8"/>
    <mergeCell ref="G7:G8"/>
    <mergeCell ref="H7:H8"/>
    <mergeCell ref="D5:D8"/>
    <mergeCell ref="B3:J3"/>
  </mergeCells>
  <printOptions/>
  <pageMargins left="0.7480314960629921" right="0.7480314960629921" top="0.984251968503937" bottom="0.984251968503937" header="0.5118110236220472" footer="0.5118110236220472"/>
  <pageSetup firstPageNumber="9" useFirstPageNumber="1" horizontalDpi="600" verticalDpi="600" orientation="portrait" paperSize="9" scale="90" r:id="rId1"/>
  <headerFooter alignWithMargins="0">
    <oddFooter>&amp;C第 &amp;P 頁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Y47"/>
  <sheetViews>
    <sheetView showGridLines="0" zoomScalePageLayoutView="0" workbookViewId="0" topLeftCell="A1">
      <pane xSplit="13" ySplit="11" topLeftCell="N21" activePane="bottomRight" state="frozen"/>
      <selection pane="topLeft" activeCell="G19" sqref="G19"/>
      <selection pane="topRight" activeCell="G19" sqref="G19"/>
      <selection pane="bottomLeft" activeCell="G19" sqref="G19"/>
      <selection pane="bottomRight" activeCell="J25" sqref="J25"/>
    </sheetView>
  </sheetViews>
  <sheetFormatPr defaultColWidth="9.00390625" defaultRowHeight="16.5"/>
  <cols>
    <col min="1" max="1" width="13.875" style="0" bestFit="1" customWidth="1"/>
    <col min="2" max="2" width="8.25390625" style="0" customWidth="1"/>
    <col min="3" max="11" width="7.125" style="0" customWidth="1"/>
    <col min="12" max="12" width="7.875" style="0" customWidth="1"/>
    <col min="13" max="13" width="6.625" style="0" customWidth="1"/>
    <col min="14" max="21" width="7.875" style="0" customWidth="1"/>
  </cols>
  <sheetData>
    <row r="1" spans="5:25" ht="21">
      <c r="E1" s="16" t="s">
        <v>22</v>
      </c>
      <c r="F1" s="16"/>
      <c r="G1" s="16"/>
      <c r="H1" s="15" t="s">
        <v>23</v>
      </c>
      <c r="N1" s="195" t="s">
        <v>166</v>
      </c>
      <c r="O1" s="196"/>
      <c r="P1" s="196"/>
      <c r="Q1" s="196"/>
      <c r="R1" s="196"/>
      <c r="S1" s="196"/>
      <c r="T1" s="196"/>
      <c r="U1" s="196"/>
      <c r="V1" s="196"/>
      <c r="W1" s="196"/>
      <c r="X1" s="196"/>
      <c r="Y1" s="196"/>
    </row>
    <row r="2" spans="1:25" ht="19.5">
      <c r="A2" s="197" t="s">
        <v>174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73" t="s">
        <v>175</v>
      </c>
      <c r="O2" s="173"/>
      <c r="P2" s="173"/>
      <c r="Q2" s="173"/>
      <c r="R2" s="173"/>
      <c r="S2" s="173"/>
      <c r="T2" s="173"/>
      <c r="U2" s="173"/>
      <c r="V2" s="173"/>
      <c r="W2" s="173"/>
      <c r="X2" s="173"/>
      <c r="Y2" s="173"/>
    </row>
    <row r="3" ht="24.75" customHeight="1"/>
    <row r="4" spans="12:24" ht="16.5">
      <c r="L4" s="199" t="s">
        <v>162</v>
      </c>
      <c r="M4" s="199"/>
      <c r="X4" s="7" t="s">
        <v>348</v>
      </c>
    </row>
    <row r="5" spans="1:25" ht="16.5">
      <c r="A5" s="116"/>
      <c r="B5" s="209" t="s">
        <v>188</v>
      </c>
      <c r="C5" s="210"/>
      <c r="D5" s="210"/>
      <c r="E5" s="210"/>
      <c r="F5" s="210"/>
      <c r="G5" s="210"/>
      <c r="H5" s="210"/>
      <c r="I5" s="210"/>
      <c r="J5" s="210"/>
      <c r="K5" s="210"/>
      <c r="L5" s="210"/>
      <c r="M5" s="211"/>
      <c r="N5" s="209" t="s">
        <v>38</v>
      </c>
      <c r="O5" s="210"/>
      <c r="P5" s="210"/>
      <c r="Q5" s="210"/>
      <c r="R5" s="210"/>
      <c r="S5" s="210"/>
      <c r="T5" s="210"/>
      <c r="U5" s="210"/>
      <c r="V5" s="210"/>
      <c r="W5" s="210"/>
      <c r="X5" s="210"/>
      <c r="Y5" s="210"/>
    </row>
    <row r="6" spans="1:25" ht="16.5" customHeight="1">
      <c r="A6" s="117"/>
      <c r="B6" s="12"/>
      <c r="C6" s="12"/>
      <c r="D6" s="177" t="s">
        <v>37</v>
      </c>
      <c r="E6" s="178"/>
      <c r="F6" s="178"/>
      <c r="G6" s="178"/>
      <c r="H6" s="178"/>
      <c r="I6" s="179"/>
      <c r="J6" s="12"/>
      <c r="K6" s="12"/>
      <c r="L6" s="12"/>
      <c r="M6" s="212" t="s">
        <v>55</v>
      </c>
      <c r="N6" s="123"/>
      <c r="O6" s="11"/>
      <c r="P6" s="215" t="s">
        <v>36</v>
      </c>
      <c r="Q6" s="216"/>
      <c r="R6" s="216"/>
      <c r="S6" s="216"/>
      <c r="T6" s="216"/>
      <c r="U6" s="217"/>
      <c r="V6" s="12"/>
      <c r="W6" s="12"/>
      <c r="X6" s="12"/>
      <c r="Y6" s="212" t="s">
        <v>55</v>
      </c>
    </row>
    <row r="7" spans="1:25" ht="16.5" customHeight="1">
      <c r="A7" s="117"/>
      <c r="B7" s="13"/>
      <c r="C7" s="202" t="s">
        <v>30</v>
      </c>
      <c r="D7" s="204" t="s">
        <v>189</v>
      </c>
      <c r="E7" s="204" t="s">
        <v>190</v>
      </c>
      <c r="F7" s="204" t="s">
        <v>191</v>
      </c>
      <c r="G7" s="207" t="s">
        <v>192</v>
      </c>
      <c r="H7" s="207" t="s">
        <v>32</v>
      </c>
      <c r="I7" s="204" t="s">
        <v>33</v>
      </c>
      <c r="J7" s="202" t="s">
        <v>34</v>
      </c>
      <c r="K7" s="219" t="s">
        <v>313</v>
      </c>
      <c r="L7" s="226" t="s">
        <v>193</v>
      </c>
      <c r="M7" s="213"/>
      <c r="N7" s="124"/>
      <c r="O7" s="227" t="s">
        <v>194</v>
      </c>
      <c r="P7" s="204" t="s">
        <v>189</v>
      </c>
      <c r="Q7" s="204" t="s">
        <v>195</v>
      </c>
      <c r="R7" s="204" t="s">
        <v>196</v>
      </c>
      <c r="S7" s="204" t="s">
        <v>192</v>
      </c>
      <c r="T7" s="207" t="s">
        <v>32</v>
      </c>
      <c r="U7" s="204" t="s">
        <v>33</v>
      </c>
      <c r="V7" s="202" t="s">
        <v>35</v>
      </c>
      <c r="W7" s="219" t="s">
        <v>300</v>
      </c>
      <c r="X7" s="219" t="s">
        <v>205</v>
      </c>
      <c r="Y7" s="213"/>
    </row>
    <row r="8" spans="1:25" ht="15.75" customHeight="1">
      <c r="A8" s="117" t="s">
        <v>0</v>
      </c>
      <c r="B8" s="13" t="s">
        <v>24</v>
      </c>
      <c r="C8" s="203"/>
      <c r="D8" s="205"/>
      <c r="E8" s="205"/>
      <c r="F8" s="205"/>
      <c r="G8" s="208"/>
      <c r="H8" s="208"/>
      <c r="I8" s="205"/>
      <c r="J8" s="183"/>
      <c r="K8" s="175"/>
      <c r="L8" s="203"/>
      <c r="M8" s="213"/>
      <c r="N8" s="125" t="s">
        <v>24</v>
      </c>
      <c r="O8" s="228"/>
      <c r="P8" s="205"/>
      <c r="Q8" s="205"/>
      <c r="R8" s="205"/>
      <c r="S8" s="205"/>
      <c r="T8" s="208"/>
      <c r="U8" s="205"/>
      <c r="V8" s="183"/>
      <c r="W8" s="175"/>
      <c r="X8" s="175"/>
      <c r="Y8" s="213"/>
    </row>
    <row r="9" spans="1:25" ht="16.5">
      <c r="A9" s="117" t="s">
        <v>28</v>
      </c>
      <c r="B9" s="13"/>
      <c r="C9" s="203"/>
      <c r="D9" s="205"/>
      <c r="E9" s="205"/>
      <c r="F9" s="205"/>
      <c r="G9" s="208"/>
      <c r="H9" s="208"/>
      <c r="I9" s="218"/>
      <c r="J9" s="183"/>
      <c r="K9" s="175"/>
      <c r="L9" s="203"/>
      <c r="M9" s="213"/>
      <c r="N9" s="125"/>
      <c r="O9" s="228"/>
      <c r="P9" s="205"/>
      <c r="Q9" s="205"/>
      <c r="R9" s="205"/>
      <c r="S9" s="205"/>
      <c r="T9" s="208"/>
      <c r="U9" s="218"/>
      <c r="V9" s="183"/>
      <c r="W9" s="175"/>
      <c r="X9" s="175"/>
      <c r="Y9" s="213"/>
    </row>
    <row r="10" spans="1:25" ht="16.5" customHeight="1">
      <c r="A10" s="117"/>
      <c r="B10" s="13" t="s">
        <v>29</v>
      </c>
      <c r="C10" s="203"/>
      <c r="D10" s="205"/>
      <c r="E10" s="205"/>
      <c r="F10" s="205"/>
      <c r="G10" s="208"/>
      <c r="H10" s="208"/>
      <c r="I10" s="220" t="s">
        <v>31</v>
      </c>
      <c r="J10" s="183"/>
      <c r="K10" s="175"/>
      <c r="L10" s="203"/>
      <c r="M10" s="213"/>
      <c r="N10" s="117" t="s">
        <v>29</v>
      </c>
      <c r="O10" s="228"/>
      <c r="P10" s="205"/>
      <c r="Q10" s="205"/>
      <c r="R10" s="205"/>
      <c r="S10" s="205"/>
      <c r="T10" s="208"/>
      <c r="U10" s="220" t="s">
        <v>31</v>
      </c>
      <c r="V10" s="183"/>
      <c r="W10" s="175"/>
      <c r="X10" s="175"/>
      <c r="Y10" s="213"/>
    </row>
    <row r="11" spans="1:25" ht="16.5">
      <c r="A11" s="118"/>
      <c r="B11" s="14"/>
      <c r="C11" s="181"/>
      <c r="D11" s="206"/>
      <c r="E11" s="206"/>
      <c r="F11" s="206"/>
      <c r="G11" s="194"/>
      <c r="H11" s="194"/>
      <c r="I11" s="221"/>
      <c r="J11" s="184"/>
      <c r="K11" s="176"/>
      <c r="L11" s="181"/>
      <c r="M11" s="214"/>
      <c r="N11" s="126"/>
      <c r="O11" s="229"/>
      <c r="P11" s="206"/>
      <c r="Q11" s="206"/>
      <c r="R11" s="206"/>
      <c r="S11" s="206"/>
      <c r="T11" s="194"/>
      <c r="U11" s="221"/>
      <c r="V11" s="184"/>
      <c r="W11" s="176"/>
      <c r="X11" s="176"/>
      <c r="Y11" s="214"/>
    </row>
    <row r="12" spans="1:25" ht="30" customHeight="1">
      <c r="A12" s="119" t="s">
        <v>199</v>
      </c>
      <c r="B12" s="160">
        <v>12025</v>
      </c>
      <c r="C12" s="160">
        <v>213</v>
      </c>
      <c r="D12" s="160">
        <v>0</v>
      </c>
      <c r="E12" s="160">
        <v>635</v>
      </c>
      <c r="F12" s="160">
        <v>0</v>
      </c>
      <c r="G12" s="160">
        <v>0</v>
      </c>
      <c r="H12" s="160">
        <v>186</v>
      </c>
      <c r="I12" s="160">
        <v>133</v>
      </c>
      <c r="J12" s="160">
        <v>5130</v>
      </c>
      <c r="K12" s="160">
        <v>5379</v>
      </c>
      <c r="L12" s="160">
        <v>346</v>
      </c>
      <c r="M12" s="168">
        <v>3</v>
      </c>
      <c r="N12" s="122">
        <v>10593</v>
      </c>
      <c r="O12" s="163">
        <v>280</v>
      </c>
      <c r="P12" s="160">
        <v>0</v>
      </c>
      <c r="Q12" s="160">
        <v>619</v>
      </c>
      <c r="R12" s="160">
        <v>0</v>
      </c>
      <c r="S12" s="160">
        <v>0</v>
      </c>
      <c r="T12" s="160">
        <v>130</v>
      </c>
      <c r="U12" s="160">
        <v>207</v>
      </c>
      <c r="V12" s="160">
        <v>3780</v>
      </c>
      <c r="W12" s="160">
        <v>5570</v>
      </c>
      <c r="X12" s="160">
        <v>3</v>
      </c>
      <c r="Y12" s="161">
        <v>4</v>
      </c>
    </row>
    <row r="13" spans="1:25" ht="30" customHeight="1">
      <c r="A13" s="119" t="s">
        <v>197</v>
      </c>
      <c r="B13" s="160">
        <v>9269</v>
      </c>
      <c r="C13" s="160">
        <v>215</v>
      </c>
      <c r="D13" s="160">
        <v>1589</v>
      </c>
      <c r="E13" s="160">
        <v>383</v>
      </c>
      <c r="F13" s="160">
        <v>198</v>
      </c>
      <c r="G13" s="160">
        <v>111</v>
      </c>
      <c r="H13" s="160">
        <v>191</v>
      </c>
      <c r="I13" s="160">
        <v>92</v>
      </c>
      <c r="J13" s="160">
        <v>1278</v>
      </c>
      <c r="K13" s="160">
        <v>4935</v>
      </c>
      <c r="L13" s="160">
        <v>276</v>
      </c>
      <c r="M13" s="161">
        <v>1</v>
      </c>
      <c r="N13" s="162">
        <v>9280</v>
      </c>
      <c r="O13" s="163">
        <v>278</v>
      </c>
      <c r="P13" s="160">
        <v>1300</v>
      </c>
      <c r="Q13" s="160">
        <v>618</v>
      </c>
      <c r="R13" s="160">
        <v>216</v>
      </c>
      <c r="S13" s="160">
        <v>133</v>
      </c>
      <c r="T13" s="160">
        <v>179</v>
      </c>
      <c r="U13" s="160">
        <v>283</v>
      </c>
      <c r="V13" s="160">
        <v>1129</v>
      </c>
      <c r="W13" s="160">
        <v>5140</v>
      </c>
      <c r="X13" s="160">
        <v>2</v>
      </c>
      <c r="Y13" s="161">
        <v>2</v>
      </c>
    </row>
    <row r="14" spans="1:25" ht="30" customHeight="1">
      <c r="A14" s="119" t="s">
        <v>198</v>
      </c>
      <c r="B14" s="160">
        <v>9989</v>
      </c>
      <c r="C14" s="160">
        <v>210</v>
      </c>
      <c r="D14" s="160">
        <v>1884</v>
      </c>
      <c r="E14" s="160">
        <v>397</v>
      </c>
      <c r="F14" s="160">
        <v>209</v>
      </c>
      <c r="G14" s="160">
        <v>118</v>
      </c>
      <c r="H14" s="160">
        <v>231</v>
      </c>
      <c r="I14" s="160">
        <v>80</v>
      </c>
      <c r="J14" s="160">
        <v>1271</v>
      </c>
      <c r="K14" s="160">
        <v>5353</v>
      </c>
      <c r="L14" s="160">
        <v>236</v>
      </c>
      <c r="M14" s="161">
        <v>0</v>
      </c>
      <c r="N14" s="162">
        <v>9180</v>
      </c>
      <c r="O14" s="163">
        <v>233</v>
      </c>
      <c r="P14" s="160">
        <v>1195</v>
      </c>
      <c r="Q14" s="160">
        <v>474</v>
      </c>
      <c r="R14" s="160">
        <v>235</v>
      </c>
      <c r="S14" s="160">
        <v>123</v>
      </c>
      <c r="T14" s="160">
        <v>162</v>
      </c>
      <c r="U14" s="160">
        <v>458</v>
      </c>
      <c r="V14" s="160">
        <v>1049</v>
      </c>
      <c r="W14" s="160">
        <v>5248</v>
      </c>
      <c r="X14" s="160">
        <v>3</v>
      </c>
      <c r="Y14" s="161">
        <v>0</v>
      </c>
    </row>
    <row r="15" spans="1:25" s="6" customFormat="1" ht="30" customHeight="1">
      <c r="A15" s="119" t="s">
        <v>204</v>
      </c>
      <c r="B15" s="160">
        <v>9833</v>
      </c>
      <c r="C15" s="160">
        <v>185</v>
      </c>
      <c r="D15" s="160">
        <v>1761</v>
      </c>
      <c r="E15" s="160">
        <v>446</v>
      </c>
      <c r="F15" s="160">
        <v>213</v>
      </c>
      <c r="G15" s="160">
        <v>122</v>
      </c>
      <c r="H15" s="160">
        <v>179</v>
      </c>
      <c r="I15" s="160">
        <v>92</v>
      </c>
      <c r="J15" s="160">
        <v>1228</v>
      </c>
      <c r="K15" s="160">
        <v>5377</v>
      </c>
      <c r="L15" s="160">
        <v>230</v>
      </c>
      <c r="M15" s="161">
        <v>0</v>
      </c>
      <c r="N15" s="162">
        <v>9558</v>
      </c>
      <c r="O15" s="163">
        <v>301</v>
      </c>
      <c r="P15" s="160">
        <v>1329</v>
      </c>
      <c r="Q15" s="160">
        <v>484</v>
      </c>
      <c r="R15" s="160">
        <v>251</v>
      </c>
      <c r="S15" s="160">
        <v>129</v>
      </c>
      <c r="T15" s="160">
        <v>164</v>
      </c>
      <c r="U15" s="160">
        <v>311</v>
      </c>
      <c r="V15" s="160">
        <v>1117</v>
      </c>
      <c r="W15" s="160">
        <v>5469</v>
      </c>
      <c r="X15" s="160">
        <v>0</v>
      </c>
      <c r="Y15" s="161">
        <v>3</v>
      </c>
    </row>
    <row r="16" spans="1:25" ht="30" customHeight="1">
      <c r="A16" s="119" t="s">
        <v>253</v>
      </c>
      <c r="B16" s="160">
        <f aca="true" t="shared" si="0" ref="B16:B21">SUM(C16:M16)</f>
        <v>10691</v>
      </c>
      <c r="C16" s="160">
        <v>232</v>
      </c>
      <c r="D16" s="160">
        <v>2179</v>
      </c>
      <c r="E16" s="160">
        <v>486</v>
      </c>
      <c r="F16" s="160">
        <v>257</v>
      </c>
      <c r="G16" s="160">
        <v>129</v>
      </c>
      <c r="H16" s="160">
        <v>207</v>
      </c>
      <c r="I16" s="160">
        <v>117</v>
      </c>
      <c r="J16" s="160">
        <v>1366</v>
      </c>
      <c r="K16" s="160">
        <v>5498</v>
      </c>
      <c r="L16" s="160">
        <v>207</v>
      </c>
      <c r="M16" s="161">
        <v>13</v>
      </c>
      <c r="N16" s="162">
        <f aca="true" t="shared" si="1" ref="N16:N21">SUM(O16:Y16)</f>
        <v>9028</v>
      </c>
      <c r="O16" s="163">
        <v>295</v>
      </c>
      <c r="P16" s="160">
        <v>1211</v>
      </c>
      <c r="Q16" s="160">
        <v>443</v>
      </c>
      <c r="R16" s="160">
        <v>234</v>
      </c>
      <c r="S16" s="160">
        <v>122</v>
      </c>
      <c r="T16" s="160">
        <v>170</v>
      </c>
      <c r="U16" s="160">
        <v>211</v>
      </c>
      <c r="V16" s="160">
        <v>1181</v>
      </c>
      <c r="W16" s="160">
        <v>5160</v>
      </c>
      <c r="X16" s="160">
        <v>0</v>
      </c>
      <c r="Y16" s="161">
        <v>1</v>
      </c>
    </row>
    <row r="17" spans="1:25" s="66" customFormat="1" ht="30" customHeight="1">
      <c r="A17" s="119" t="s">
        <v>260</v>
      </c>
      <c r="B17" s="160">
        <f t="shared" si="0"/>
        <v>12708</v>
      </c>
      <c r="C17" s="160">
        <v>219</v>
      </c>
      <c r="D17" s="160">
        <v>3339</v>
      </c>
      <c r="E17" s="160">
        <v>722</v>
      </c>
      <c r="F17" s="160">
        <v>383</v>
      </c>
      <c r="G17" s="160">
        <v>219</v>
      </c>
      <c r="H17" s="160">
        <v>283</v>
      </c>
      <c r="I17" s="160">
        <v>166</v>
      </c>
      <c r="J17" s="160">
        <v>1922</v>
      </c>
      <c r="K17" s="160">
        <v>5302</v>
      </c>
      <c r="L17" s="160">
        <v>153</v>
      </c>
      <c r="M17" s="161">
        <v>0</v>
      </c>
      <c r="N17" s="162">
        <f t="shared" si="1"/>
        <v>7640</v>
      </c>
      <c r="O17" s="163">
        <v>312</v>
      </c>
      <c r="P17" s="160">
        <v>895</v>
      </c>
      <c r="Q17" s="160">
        <v>302</v>
      </c>
      <c r="R17" s="160">
        <v>189</v>
      </c>
      <c r="S17" s="160">
        <v>102</v>
      </c>
      <c r="T17" s="160">
        <v>140</v>
      </c>
      <c r="U17" s="160">
        <v>245</v>
      </c>
      <c r="V17" s="160">
        <v>960</v>
      </c>
      <c r="W17" s="160">
        <v>4488</v>
      </c>
      <c r="X17" s="160">
        <v>0</v>
      </c>
      <c r="Y17" s="161">
        <v>7</v>
      </c>
    </row>
    <row r="18" spans="1:25" ht="30" customHeight="1">
      <c r="A18" s="119" t="s">
        <v>297</v>
      </c>
      <c r="B18" s="160">
        <f t="shared" si="0"/>
        <v>11620</v>
      </c>
      <c r="C18" s="160">
        <v>268</v>
      </c>
      <c r="D18" s="160">
        <v>2580</v>
      </c>
      <c r="E18" s="160">
        <v>755</v>
      </c>
      <c r="F18" s="160">
        <v>315</v>
      </c>
      <c r="G18" s="160">
        <v>175</v>
      </c>
      <c r="H18" s="160">
        <v>262</v>
      </c>
      <c r="I18" s="160">
        <v>162</v>
      </c>
      <c r="J18" s="160">
        <v>1568</v>
      </c>
      <c r="K18" s="160">
        <v>5313</v>
      </c>
      <c r="L18" s="160">
        <v>221</v>
      </c>
      <c r="M18" s="161">
        <v>1</v>
      </c>
      <c r="N18" s="162">
        <f t="shared" si="1"/>
        <v>4922</v>
      </c>
      <c r="O18" s="163">
        <v>304</v>
      </c>
      <c r="P18" s="160">
        <v>874</v>
      </c>
      <c r="Q18" s="160">
        <v>299</v>
      </c>
      <c r="R18" s="160">
        <v>216</v>
      </c>
      <c r="S18" s="160">
        <v>107</v>
      </c>
      <c r="T18" s="160">
        <v>137</v>
      </c>
      <c r="U18" s="160">
        <v>150</v>
      </c>
      <c r="V18" s="160">
        <v>863</v>
      </c>
      <c r="W18" s="160">
        <v>1970</v>
      </c>
      <c r="X18" s="160">
        <v>1</v>
      </c>
      <c r="Y18" s="161">
        <v>1</v>
      </c>
    </row>
    <row r="19" spans="1:25" ht="30" customHeight="1">
      <c r="A19" s="119" t="s">
        <v>303</v>
      </c>
      <c r="B19" s="160">
        <f t="shared" si="0"/>
        <v>11604</v>
      </c>
      <c r="C19" s="160">
        <v>234</v>
      </c>
      <c r="D19" s="160">
        <v>2901</v>
      </c>
      <c r="E19" s="160">
        <v>731</v>
      </c>
      <c r="F19" s="160">
        <v>345</v>
      </c>
      <c r="G19" s="160">
        <v>176</v>
      </c>
      <c r="H19" s="160">
        <v>290</v>
      </c>
      <c r="I19" s="160">
        <v>176</v>
      </c>
      <c r="J19" s="160">
        <v>1571</v>
      </c>
      <c r="K19" s="160">
        <v>4985</v>
      </c>
      <c r="L19" s="160">
        <v>194</v>
      </c>
      <c r="M19" s="161">
        <v>1</v>
      </c>
      <c r="N19" s="162">
        <f t="shared" si="1"/>
        <v>7493</v>
      </c>
      <c r="O19" s="163">
        <v>304</v>
      </c>
      <c r="P19" s="160">
        <v>911</v>
      </c>
      <c r="Q19" s="160">
        <v>306</v>
      </c>
      <c r="R19" s="160">
        <v>203</v>
      </c>
      <c r="S19" s="160">
        <v>101</v>
      </c>
      <c r="T19" s="160">
        <v>150</v>
      </c>
      <c r="U19" s="160">
        <v>152</v>
      </c>
      <c r="V19" s="160">
        <v>803</v>
      </c>
      <c r="W19" s="160">
        <v>4559</v>
      </c>
      <c r="X19" s="160">
        <v>1</v>
      </c>
      <c r="Y19" s="161">
        <v>3</v>
      </c>
    </row>
    <row r="20" spans="1:25" ht="30" customHeight="1">
      <c r="A20" s="119" t="s">
        <v>338</v>
      </c>
      <c r="B20" s="160">
        <f t="shared" si="0"/>
        <v>11447</v>
      </c>
      <c r="C20" s="160">
        <v>238</v>
      </c>
      <c r="D20" s="160">
        <v>2685</v>
      </c>
      <c r="E20" s="160">
        <v>795</v>
      </c>
      <c r="F20" s="160">
        <v>318</v>
      </c>
      <c r="G20" s="160">
        <v>169</v>
      </c>
      <c r="H20" s="160">
        <v>285</v>
      </c>
      <c r="I20" s="160">
        <v>154</v>
      </c>
      <c r="J20" s="160">
        <v>1414</v>
      </c>
      <c r="K20" s="160">
        <v>5177</v>
      </c>
      <c r="L20" s="160">
        <v>209</v>
      </c>
      <c r="M20" s="161">
        <v>3</v>
      </c>
      <c r="N20" s="162">
        <f t="shared" si="1"/>
        <v>8251</v>
      </c>
      <c r="O20" s="163">
        <v>324</v>
      </c>
      <c r="P20" s="160">
        <v>1094</v>
      </c>
      <c r="Q20" s="160">
        <v>340</v>
      </c>
      <c r="R20" s="160">
        <v>239</v>
      </c>
      <c r="S20" s="160">
        <v>110</v>
      </c>
      <c r="T20" s="160">
        <v>165</v>
      </c>
      <c r="U20" s="160">
        <v>1054</v>
      </c>
      <c r="V20" s="160">
        <v>131</v>
      </c>
      <c r="W20" s="160">
        <v>4788</v>
      </c>
      <c r="X20" s="160">
        <v>4</v>
      </c>
      <c r="Y20" s="161">
        <v>2</v>
      </c>
    </row>
    <row r="21" spans="1:25" ht="30" customHeight="1">
      <c r="A21" s="119" t="s">
        <v>347</v>
      </c>
      <c r="B21" s="160">
        <f t="shared" si="0"/>
        <v>11359</v>
      </c>
      <c r="C21" s="160">
        <v>279</v>
      </c>
      <c r="D21" s="160">
        <v>2551</v>
      </c>
      <c r="E21" s="160">
        <v>822</v>
      </c>
      <c r="F21" s="160">
        <v>257</v>
      </c>
      <c r="G21" s="160">
        <v>155</v>
      </c>
      <c r="H21" s="160">
        <v>241</v>
      </c>
      <c r="I21" s="160">
        <v>157</v>
      </c>
      <c r="J21" s="160">
        <v>1330</v>
      </c>
      <c r="K21" s="160">
        <v>5388</v>
      </c>
      <c r="L21" s="160">
        <v>178</v>
      </c>
      <c r="M21" s="161">
        <v>1</v>
      </c>
      <c r="N21" s="162">
        <f t="shared" si="1"/>
        <v>8673</v>
      </c>
      <c r="O21" s="163">
        <v>316</v>
      </c>
      <c r="P21" s="160">
        <v>1235</v>
      </c>
      <c r="Q21" s="160">
        <v>333</v>
      </c>
      <c r="R21" s="160">
        <v>257</v>
      </c>
      <c r="S21" s="160">
        <v>126</v>
      </c>
      <c r="T21" s="160">
        <v>172</v>
      </c>
      <c r="U21" s="160">
        <v>131</v>
      </c>
      <c r="V21" s="160">
        <v>1003</v>
      </c>
      <c r="W21" s="160">
        <v>5098</v>
      </c>
      <c r="X21" s="160">
        <v>1</v>
      </c>
      <c r="Y21" s="161">
        <v>1</v>
      </c>
    </row>
    <row r="22" spans="1:25" ht="30" customHeight="1">
      <c r="A22" s="119" t="s">
        <v>361</v>
      </c>
      <c r="B22" s="160">
        <f>SUM(C22:M22)</f>
        <v>11557</v>
      </c>
      <c r="C22" s="160">
        <v>100</v>
      </c>
      <c r="D22" s="160">
        <v>2619</v>
      </c>
      <c r="E22" s="160">
        <v>783</v>
      </c>
      <c r="F22" s="160">
        <v>290</v>
      </c>
      <c r="G22" s="160">
        <v>174</v>
      </c>
      <c r="H22" s="160">
        <v>234</v>
      </c>
      <c r="I22" s="160">
        <v>120</v>
      </c>
      <c r="J22" s="160">
        <v>1394</v>
      </c>
      <c r="K22" s="160">
        <v>5719</v>
      </c>
      <c r="L22" s="160">
        <v>124</v>
      </c>
      <c r="M22" s="161">
        <v>0</v>
      </c>
      <c r="N22" s="162">
        <f>SUM(O22:Y22)</f>
        <v>9172</v>
      </c>
      <c r="O22" s="163">
        <v>457</v>
      </c>
      <c r="P22" s="160">
        <v>1298</v>
      </c>
      <c r="Q22" s="160">
        <v>344</v>
      </c>
      <c r="R22" s="160">
        <v>226</v>
      </c>
      <c r="S22" s="160">
        <v>124</v>
      </c>
      <c r="T22" s="160">
        <v>181</v>
      </c>
      <c r="U22" s="160">
        <v>121</v>
      </c>
      <c r="V22" s="160">
        <v>1178</v>
      </c>
      <c r="W22" s="160">
        <v>5240</v>
      </c>
      <c r="X22" s="160">
        <v>3</v>
      </c>
      <c r="Y22" s="161">
        <v>0</v>
      </c>
    </row>
    <row r="23" spans="1:25" ht="30" customHeight="1">
      <c r="A23" s="119" t="s">
        <v>367</v>
      </c>
      <c r="B23" s="160">
        <f>SUM(C23:M23)</f>
        <v>9819</v>
      </c>
      <c r="C23" s="160">
        <v>98</v>
      </c>
      <c r="D23" s="160">
        <v>2056</v>
      </c>
      <c r="E23" s="160">
        <v>574</v>
      </c>
      <c r="F23" s="160">
        <v>224</v>
      </c>
      <c r="G23" s="160">
        <v>116</v>
      </c>
      <c r="H23" s="160">
        <v>198</v>
      </c>
      <c r="I23" s="160">
        <v>120</v>
      </c>
      <c r="J23" s="160">
        <v>1109</v>
      </c>
      <c r="K23" s="160">
        <v>5216</v>
      </c>
      <c r="L23" s="160">
        <v>107</v>
      </c>
      <c r="M23" s="161">
        <v>1</v>
      </c>
      <c r="N23" s="162">
        <f>SUM(O23:Y23)</f>
        <v>10033</v>
      </c>
      <c r="O23" s="163">
        <v>1212</v>
      </c>
      <c r="P23" s="160">
        <v>1442</v>
      </c>
      <c r="Q23" s="160">
        <v>300</v>
      </c>
      <c r="R23" s="160">
        <v>265</v>
      </c>
      <c r="S23" s="160">
        <v>153</v>
      </c>
      <c r="T23" s="160">
        <v>190</v>
      </c>
      <c r="U23" s="160">
        <v>143</v>
      </c>
      <c r="V23" s="160">
        <v>1201</v>
      </c>
      <c r="W23" s="160">
        <v>5127</v>
      </c>
      <c r="X23" s="160">
        <v>0</v>
      </c>
      <c r="Y23" s="161">
        <v>0</v>
      </c>
    </row>
    <row r="24" spans="1:25" ht="30" customHeight="1">
      <c r="A24" s="120" t="s">
        <v>373</v>
      </c>
      <c r="B24" s="164">
        <f>SUM(C24:M24)</f>
        <v>10409</v>
      </c>
      <c r="C24" s="164">
        <v>934</v>
      </c>
      <c r="D24" s="164">
        <v>1926</v>
      </c>
      <c r="E24" s="164">
        <v>530</v>
      </c>
      <c r="F24" s="164">
        <v>200</v>
      </c>
      <c r="G24" s="164">
        <v>117</v>
      </c>
      <c r="H24" s="164">
        <v>170</v>
      </c>
      <c r="I24" s="164">
        <v>102</v>
      </c>
      <c r="J24" s="164">
        <v>1135</v>
      </c>
      <c r="K24" s="164">
        <v>5120</v>
      </c>
      <c r="L24" s="164">
        <v>174</v>
      </c>
      <c r="M24" s="165">
        <v>1</v>
      </c>
      <c r="N24" s="166">
        <f>SUM(O24:Y24)</f>
        <v>10342</v>
      </c>
      <c r="O24" s="167">
        <v>1411</v>
      </c>
      <c r="P24" s="164">
        <v>1344</v>
      </c>
      <c r="Q24" s="164">
        <v>348</v>
      </c>
      <c r="R24" s="164">
        <v>295</v>
      </c>
      <c r="S24" s="164">
        <v>149</v>
      </c>
      <c r="T24" s="164">
        <v>205</v>
      </c>
      <c r="U24" s="164">
        <v>112</v>
      </c>
      <c r="V24" s="164">
        <v>1265</v>
      </c>
      <c r="W24" s="164">
        <v>5210</v>
      </c>
      <c r="X24" s="164">
        <v>2</v>
      </c>
      <c r="Y24" s="165">
        <v>1</v>
      </c>
    </row>
    <row r="25" spans="1:7" ht="16.5">
      <c r="A25" s="200" t="s">
        <v>364</v>
      </c>
      <c r="B25" s="201"/>
      <c r="C25" s="201"/>
      <c r="D25" s="201"/>
      <c r="E25" s="185"/>
      <c r="F25" s="58"/>
      <c r="G25" s="58"/>
    </row>
    <row r="26" spans="1:13" ht="16.5">
      <c r="A26" s="222" t="s">
        <v>255</v>
      </c>
      <c r="B26" s="223"/>
      <c r="C26" s="223"/>
      <c r="D26" s="223"/>
      <c r="E26" s="224"/>
      <c r="F26" s="225"/>
      <c r="G26" s="225"/>
      <c r="H26" s="225"/>
      <c r="I26" s="225"/>
      <c r="J26" s="225"/>
      <c r="K26" s="225"/>
      <c r="L26" s="225"/>
      <c r="M26" s="225"/>
    </row>
    <row r="27" spans="1:14" ht="16.5">
      <c r="A27" s="222" t="s">
        <v>254</v>
      </c>
      <c r="B27" s="223"/>
      <c r="C27" s="223"/>
      <c r="D27" s="223"/>
      <c r="E27" s="224"/>
      <c r="F27" s="225"/>
      <c r="G27" s="225"/>
      <c r="H27" s="225"/>
      <c r="I27" s="225"/>
      <c r="J27" s="225"/>
      <c r="K27" s="225"/>
      <c r="L27" s="225"/>
      <c r="M27" s="225"/>
      <c r="N27" s="225"/>
    </row>
    <row r="28" spans="1:5" ht="16.5">
      <c r="A28" s="200"/>
      <c r="B28" s="201"/>
      <c r="C28" s="201"/>
      <c r="D28" s="201"/>
      <c r="E28" s="185"/>
    </row>
    <row r="29" spans="1:6" ht="16.5">
      <c r="A29" s="200"/>
      <c r="B29" s="201"/>
      <c r="C29" s="201"/>
      <c r="D29" s="201"/>
      <c r="E29" s="185"/>
      <c r="F29" s="59"/>
    </row>
    <row r="30" spans="1:5" ht="16.5">
      <c r="A30" s="200"/>
      <c r="B30" s="201"/>
      <c r="C30" s="201"/>
      <c r="D30" s="201"/>
      <c r="E30" s="185"/>
    </row>
    <row r="46" ht="19.5">
      <c r="E46" s="56"/>
    </row>
    <row r="47" ht="16.5">
      <c r="Q47" s="55"/>
    </row>
  </sheetData>
  <sheetProtection/>
  <mergeCells count="38">
    <mergeCell ref="A30:E30"/>
    <mergeCell ref="A26:M26"/>
    <mergeCell ref="A27:N27"/>
    <mergeCell ref="A28:E28"/>
    <mergeCell ref="A29:E29"/>
    <mergeCell ref="V7:V11"/>
    <mergeCell ref="L7:L11"/>
    <mergeCell ref="O7:O11"/>
    <mergeCell ref="W7:W11"/>
    <mergeCell ref="X7:X11"/>
    <mergeCell ref="I10:I11"/>
    <mergeCell ref="U10:U11"/>
    <mergeCell ref="J7:J11"/>
    <mergeCell ref="Q7:Q11"/>
    <mergeCell ref="T7:T11"/>
    <mergeCell ref="U7:U9"/>
    <mergeCell ref="S7:S11"/>
    <mergeCell ref="P7:P11"/>
    <mergeCell ref="B5:M5"/>
    <mergeCell ref="N5:Y5"/>
    <mergeCell ref="D6:I6"/>
    <mergeCell ref="M6:M11"/>
    <mergeCell ref="P6:U6"/>
    <mergeCell ref="Y6:Y11"/>
    <mergeCell ref="D7:D11"/>
    <mergeCell ref="E7:E11"/>
    <mergeCell ref="I7:I9"/>
    <mergeCell ref="K7:K11"/>
    <mergeCell ref="N1:Y1"/>
    <mergeCell ref="A2:M2"/>
    <mergeCell ref="N2:Y2"/>
    <mergeCell ref="L4:M4"/>
    <mergeCell ref="A25:E25"/>
    <mergeCell ref="C7:C11"/>
    <mergeCell ref="F7:F11"/>
    <mergeCell ref="G7:G11"/>
    <mergeCell ref="H7:H11"/>
    <mergeCell ref="R7:R11"/>
  </mergeCells>
  <printOptions/>
  <pageMargins left="0.5511811023622047" right="0.5511811023622047" top="0.984251968503937" bottom="0.984251968503937" header="0.5118110236220472" footer="0.5118110236220472"/>
  <pageSetup firstPageNumber="10" useFirstPageNumber="1" horizontalDpi="600" verticalDpi="600" orientation="portrait" paperSize="9" scale="90" r:id="rId1"/>
  <headerFooter alignWithMargins="0">
    <oddFooter>&amp;C第 &amp;P 頁</oddFooter>
  </headerFooter>
  <colBreaks count="1" manualBreakCount="1">
    <brk id="13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Y57"/>
  <sheetViews>
    <sheetView showGridLines="0" zoomScale="82" zoomScaleNormal="82" zoomScaleSheetLayoutView="100" zoomScalePageLayoutView="0" workbookViewId="0" topLeftCell="A1">
      <selection activeCell="A32" sqref="A32:IV34"/>
    </sheetView>
  </sheetViews>
  <sheetFormatPr defaultColWidth="9.00390625" defaultRowHeight="16.5"/>
  <cols>
    <col min="1" max="1" width="24.50390625" style="0" customWidth="1"/>
    <col min="2" max="4" width="10.125" style="0" customWidth="1"/>
    <col min="5" max="5" width="9.50390625" style="0" bestFit="1" customWidth="1"/>
    <col min="6" max="22" width="10.125" style="0" customWidth="1"/>
  </cols>
  <sheetData>
    <row r="1" spans="4:17" ht="27.75">
      <c r="D1" s="8" t="s">
        <v>21</v>
      </c>
      <c r="E1" s="8" t="s">
        <v>20</v>
      </c>
      <c r="H1" s="7"/>
      <c r="I1" s="7"/>
      <c r="L1" s="7"/>
      <c r="M1" s="7"/>
      <c r="P1" s="241" t="s">
        <v>166</v>
      </c>
      <c r="Q1" s="241"/>
    </row>
    <row r="2" spans="1:22" ht="19.5">
      <c r="A2" s="197" t="s">
        <v>256</v>
      </c>
      <c r="B2" s="198"/>
      <c r="C2" s="198"/>
      <c r="D2" s="198"/>
      <c r="E2" s="198"/>
      <c r="F2" s="198"/>
      <c r="G2" s="198"/>
      <c r="H2" s="198"/>
      <c r="I2" s="198"/>
      <c r="J2" s="198"/>
      <c r="K2" s="195" t="s">
        <v>161</v>
      </c>
      <c r="L2" s="195"/>
      <c r="M2" s="195"/>
      <c r="N2" s="195"/>
      <c r="O2" s="195"/>
      <c r="P2" s="195"/>
      <c r="Q2" s="195"/>
      <c r="R2" s="195"/>
      <c r="S2" s="195"/>
      <c r="T2" s="195"/>
      <c r="U2" s="195"/>
      <c r="V2" s="195"/>
    </row>
    <row r="3" spans="9:22" ht="16.5">
      <c r="I3" s="230" t="s">
        <v>162</v>
      </c>
      <c r="J3" s="230"/>
      <c r="U3" s="230" t="s">
        <v>165</v>
      </c>
      <c r="V3" s="230"/>
    </row>
    <row r="4" spans="1:25" ht="19.5" customHeight="1">
      <c r="A4" s="235" t="s">
        <v>53</v>
      </c>
      <c r="B4" s="233" t="s">
        <v>56</v>
      </c>
      <c r="C4" s="233"/>
      <c r="D4" s="233"/>
      <c r="E4" s="233" t="s">
        <v>1</v>
      </c>
      <c r="F4" s="233"/>
      <c r="G4" s="233"/>
      <c r="H4" s="233" t="s">
        <v>2</v>
      </c>
      <c r="I4" s="233"/>
      <c r="J4" s="233"/>
      <c r="K4" s="233" t="s">
        <v>3</v>
      </c>
      <c r="L4" s="233"/>
      <c r="M4" s="233"/>
      <c r="N4" s="233" t="s">
        <v>4</v>
      </c>
      <c r="O4" s="233"/>
      <c r="P4" s="233"/>
      <c r="Q4" s="233" t="s">
        <v>5</v>
      </c>
      <c r="R4" s="233"/>
      <c r="S4" s="233"/>
      <c r="T4" s="209" t="s">
        <v>6</v>
      </c>
      <c r="U4" s="210"/>
      <c r="V4" s="210"/>
      <c r="W4" s="237"/>
      <c r="X4" s="238"/>
      <c r="Y4" s="238"/>
    </row>
    <row r="5" spans="1:22" ht="19.5" customHeight="1">
      <c r="A5" s="236"/>
      <c r="B5" s="4" t="s">
        <v>39</v>
      </c>
      <c r="C5" s="4" t="s">
        <v>40</v>
      </c>
      <c r="D5" s="4" t="s">
        <v>41</v>
      </c>
      <c r="E5" s="4" t="s">
        <v>39</v>
      </c>
      <c r="F5" s="4" t="s">
        <v>40</v>
      </c>
      <c r="G5" s="4" t="s">
        <v>41</v>
      </c>
      <c r="H5" s="4" t="s">
        <v>39</v>
      </c>
      <c r="I5" s="4" t="s">
        <v>40</v>
      </c>
      <c r="J5" s="4" t="s">
        <v>41</v>
      </c>
      <c r="K5" s="4" t="s">
        <v>39</v>
      </c>
      <c r="L5" s="4" t="s">
        <v>40</v>
      </c>
      <c r="M5" s="4" t="s">
        <v>41</v>
      </c>
      <c r="N5" s="4" t="s">
        <v>39</v>
      </c>
      <c r="O5" s="4" t="s">
        <v>40</v>
      </c>
      <c r="P5" s="4" t="s">
        <v>41</v>
      </c>
      <c r="Q5" s="4" t="s">
        <v>39</v>
      </c>
      <c r="R5" s="4" t="s">
        <v>40</v>
      </c>
      <c r="S5" s="4" t="s">
        <v>41</v>
      </c>
      <c r="T5" s="4" t="s">
        <v>39</v>
      </c>
      <c r="U5" s="4" t="s">
        <v>40</v>
      </c>
      <c r="V5" s="127" t="s">
        <v>41</v>
      </c>
    </row>
    <row r="6" spans="1:23" ht="33.75" customHeight="1">
      <c r="A6" s="24" t="s">
        <v>262</v>
      </c>
      <c r="B6" s="21">
        <v>187420</v>
      </c>
      <c r="C6" s="21">
        <v>94315</v>
      </c>
      <c r="D6" s="21">
        <v>93105</v>
      </c>
      <c r="E6" s="21">
        <v>9229</v>
      </c>
      <c r="F6" s="21">
        <v>4862</v>
      </c>
      <c r="G6" s="21">
        <v>4367</v>
      </c>
      <c r="H6" s="21">
        <v>8364</v>
      </c>
      <c r="I6" s="21">
        <v>4291</v>
      </c>
      <c r="J6" s="21">
        <v>4073</v>
      </c>
      <c r="K6" s="21">
        <v>9579</v>
      </c>
      <c r="L6" s="21">
        <v>4969</v>
      </c>
      <c r="M6" s="21">
        <v>4610</v>
      </c>
      <c r="N6" s="21">
        <v>12460</v>
      </c>
      <c r="O6" s="21">
        <v>6646</v>
      </c>
      <c r="P6" s="21">
        <v>5814</v>
      </c>
      <c r="Q6" s="21">
        <v>13395</v>
      </c>
      <c r="R6" s="21">
        <v>6964</v>
      </c>
      <c r="S6" s="21">
        <v>6431</v>
      </c>
      <c r="T6" s="22">
        <v>14170</v>
      </c>
      <c r="U6" s="74">
        <v>7270</v>
      </c>
      <c r="V6" s="128">
        <v>6900</v>
      </c>
      <c r="W6" s="6"/>
    </row>
    <row r="7" spans="1:22" s="6" customFormat="1" ht="33.75" customHeight="1">
      <c r="A7" s="24" t="s">
        <v>264</v>
      </c>
      <c r="B7" s="21">
        <f>C7+D7</f>
        <v>192922</v>
      </c>
      <c r="C7" s="21">
        <v>96889</v>
      </c>
      <c r="D7" s="21">
        <v>96033</v>
      </c>
      <c r="E7" s="21">
        <f aca="true" t="shared" si="0" ref="E7:E12">F7+G7</f>
        <v>10081</v>
      </c>
      <c r="F7" s="21">
        <v>5344</v>
      </c>
      <c r="G7" s="21">
        <v>4737</v>
      </c>
      <c r="H7" s="21">
        <f aca="true" t="shared" si="1" ref="H7:H12">I7+J7</f>
        <v>8700</v>
      </c>
      <c r="I7" s="21">
        <v>4484</v>
      </c>
      <c r="J7" s="21">
        <v>4216</v>
      </c>
      <c r="K7" s="21">
        <f aca="true" t="shared" si="2" ref="K7:K12">L7+M7</f>
        <v>9388</v>
      </c>
      <c r="L7" s="21">
        <v>4914</v>
      </c>
      <c r="M7" s="21">
        <v>4474</v>
      </c>
      <c r="N7" s="21">
        <f aca="true" t="shared" si="3" ref="N7:N12">O7+P7</f>
        <v>12130</v>
      </c>
      <c r="O7" s="21">
        <v>6444</v>
      </c>
      <c r="P7" s="21">
        <v>5686</v>
      </c>
      <c r="Q7" s="21">
        <f aca="true" t="shared" si="4" ref="Q7:Q12">R7+S7</f>
        <v>13578</v>
      </c>
      <c r="R7" s="21">
        <v>7129</v>
      </c>
      <c r="S7" s="21">
        <v>6449</v>
      </c>
      <c r="T7" s="21">
        <f aca="true" t="shared" si="5" ref="T7:T12">U7+V7</f>
        <v>14672</v>
      </c>
      <c r="U7" s="21">
        <v>7519</v>
      </c>
      <c r="V7" s="22">
        <v>7153</v>
      </c>
    </row>
    <row r="8" spans="1:22" s="6" customFormat="1" ht="33.75" customHeight="1">
      <c r="A8" s="24" t="s">
        <v>304</v>
      </c>
      <c r="B8" s="21">
        <v>198074</v>
      </c>
      <c r="C8" s="21">
        <v>99214</v>
      </c>
      <c r="D8" s="21">
        <v>98860</v>
      </c>
      <c r="E8" s="21">
        <f t="shared" si="0"/>
        <v>10667</v>
      </c>
      <c r="F8" s="21">
        <v>5641</v>
      </c>
      <c r="G8" s="21">
        <v>5026</v>
      </c>
      <c r="H8" s="21">
        <f t="shared" si="1"/>
        <v>9131</v>
      </c>
      <c r="I8" s="21">
        <v>4717</v>
      </c>
      <c r="J8" s="21">
        <v>4414</v>
      </c>
      <c r="K8" s="21">
        <f t="shared" si="2"/>
        <v>9175</v>
      </c>
      <c r="L8" s="21">
        <v>4783</v>
      </c>
      <c r="M8" s="21">
        <v>4392</v>
      </c>
      <c r="N8" s="21">
        <f t="shared" si="3"/>
        <v>11785</v>
      </c>
      <c r="O8" s="21">
        <v>6246</v>
      </c>
      <c r="P8" s="21">
        <v>5539</v>
      </c>
      <c r="Q8" s="21">
        <f t="shared" si="4"/>
        <v>13641</v>
      </c>
      <c r="R8" s="21">
        <v>7138</v>
      </c>
      <c r="S8" s="21">
        <v>6503</v>
      </c>
      <c r="T8" s="21">
        <f t="shared" si="5"/>
        <v>15006</v>
      </c>
      <c r="U8" s="21">
        <v>7691</v>
      </c>
      <c r="V8" s="22">
        <v>7315</v>
      </c>
    </row>
    <row r="9" spans="1:22" s="6" customFormat="1" ht="33.75" customHeight="1">
      <c r="A9" s="24" t="s">
        <v>339</v>
      </c>
      <c r="B9" s="21">
        <f>C9+D9</f>
        <v>202198</v>
      </c>
      <c r="C9" s="21">
        <f>F9+I9+L9+O9+R9+U9+C22+F22+I22+L22+O22+R22+U22+C35+F35+I35+L35+O35+R35</f>
        <v>100989</v>
      </c>
      <c r="D9" s="21">
        <f>G9+J9+M9+P9+S9+V9+D22+G22+J22+M22+P22+S22+V22+D35+G35+J35+M35+P35+S35</f>
        <v>101209</v>
      </c>
      <c r="E9" s="21">
        <f t="shared" si="0"/>
        <v>11195</v>
      </c>
      <c r="F9" s="21">
        <v>5920</v>
      </c>
      <c r="G9" s="21">
        <v>5275</v>
      </c>
      <c r="H9" s="21">
        <f t="shared" si="1"/>
        <v>9406</v>
      </c>
      <c r="I9" s="21">
        <v>4854</v>
      </c>
      <c r="J9" s="21">
        <v>4552</v>
      </c>
      <c r="K9" s="21">
        <f t="shared" si="2"/>
        <v>9114</v>
      </c>
      <c r="L9" s="21">
        <v>4697</v>
      </c>
      <c r="M9" s="21">
        <v>4417</v>
      </c>
      <c r="N9" s="21">
        <f t="shared" si="3"/>
        <v>11643</v>
      </c>
      <c r="O9" s="21">
        <v>6214</v>
      </c>
      <c r="P9" s="21">
        <v>5429</v>
      </c>
      <c r="Q9" s="21">
        <f t="shared" si="4"/>
        <v>13383</v>
      </c>
      <c r="R9" s="21">
        <v>7003</v>
      </c>
      <c r="S9" s="21">
        <v>6380</v>
      </c>
      <c r="T9" s="21">
        <f t="shared" si="5"/>
        <v>14860</v>
      </c>
      <c r="U9" s="21">
        <v>7607</v>
      </c>
      <c r="V9" s="22">
        <v>7253</v>
      </c>
    </row>
    <row r="10" spans="1:22" s="6" customFormat="1" ht="33.75" customHeight="1">
      <c r="A10" s="24" t="s">
        <v>349</v>
      </c>
      <c r="B10" s="21">
        <f>C10+D10</f>
        <v>205974</v>
      </c>
      <c r="C10" s="21">
        <f>F10+I10+L10+O10+R10+U10+C23+F23+I23+L23+O23+R23+U23+C36+F36+I36+L36+O36+R36</f>
        <v>102637</v>
      </c>
      <c r="D10" s="21">
        <f>G10+J10+M10+P10+S10+V10+D23+G23+J23+M23+P23+S23+V23+D36+G36+J36+M36+P36+S36</f>
        <v>103337</v>
      </c>
      <c r="E10" s="21">
        <f t="shared" si="0"/>
        <v>11292</v>
      </c>
      <c r="F10" s="21">
        <v>5965</v>
      </c>
      <c r="G10" s="21">
        <v>5327</v>
      </c>
      <c r="H10" s="21">
        <f t="shared" si="1"/>
        <v>9962</v>
      </c>
      <c r="I10" s="21">
        <v>5173</v>
      </c>
      <c r="J10" s="21">
        <v>4789</v>
      </c>
      <c r="K10" s="21">
        <f t="shared" si="2"/>
        <v>9129</v>
      </c>
      <c r="L10" s="21">
        <v>4719</v>
      </c>
      <c r="M10" s="21">
        <v>4410</v>
      </c>
      <c r="N10" s="21">
        <f t="shared" si="3"/>
        <v>11228</v>
      </c>
      <c r="O10" s="21">
        <v>5874</v>
      </c>
      <c r="P10" s="21">
        <v>5354</v>
      </c>
      <c r="Q10" s="21">
        <f t="shared" si="4"/>
        <v>13233</v>
      </c>
      <c r="R10" s="21">
        <v>7023</v>
      </c>
      <c r="S10" s="21">
        <v>6210</v>
      </c>
      <c r="T10" s="21">
        <f t="shared" si="5"/>
        <v>14940</v>
      </c>
      <c r="U10" s="21">
        <v>7695</v>
      </c>
      <c r="V10" s="22">
        <v>7245</v>
      </c>
    </row>
    <row r="11" spans="1:22" s="6" customFormat="1" ht="33.75" customHeight="1">
      <c r="A11" s="24" t="s">
        <v>358</v>
      </c>
      <c r="B11" s="21">
        <f>C11+D11</f>
        <v>209202</v>
      </c>
      <c r="C11" s="21">
        <f>F11+I11+L11+O11+R11+U11+C24+F24+I24+L24+O24+R24+U24+C37+F37+I37+L37+O37+R37</f>
        <v>104026</v>
      </c>
      <c r="D11" s="21">
        <f>G11+J11+M11+P11+S11+V11+D24+G24+J24+M24+P24+S24+V24+D37+G37+J37+M37+P37+S37</f>
        <v>105176</v>
      </c>
      <c r="E11" s="21">
        <f t="shared" si="0"/>
        <v>10882</v>
      </c>
      <c r="F11" s="21">
        <v>5689</v>
      </c>
      <c r="G11" s="21">
        <v>5193</v>
      </c>
      <c r="H11" s="21">
        <f t="shared" si="1"/>
        <v>10682</v>
      </c>
      <c r="I11" s="21">
        <v>5612</v>
      </c>
      <c r="J11" s="21">
        <v>5070</v>
      </c>
      <c r="K11" s="21">
        <f t="shared" si="2"/>
        <v>9062</v>
      </c>
      <c r="L11" s="21">
        <v>4644</v>
      </c>
      <c r="M11" s="21">
        <v>4418</v>
      </c>
      <c r="N11" s="21">
        <f t="shared" si="3"/>
        <v>10550</v>
      </c>
      <c r="O11" s="21">
        <v>5494</v>
      </c>
      <c r="P11" s="21">
        <v>5056</v>
      </c>
      <c r="Q11" s="21">
        <f t="shared" si="4"/>
        <v>13296</v>
      </c>
      <c r="R11" s="21">
        <v>7116</v>
      </c>
      <c r="S11" s="21">
        <v>6180</v>
      </c>
      <c r="T11" s="21">
        <f t="shared" si="5"/>
        <v>14976</v>
      </c>
      <c r="U11" s="21">
        <v>7676</v>
      </c>
      <c r="V11" s="22">
        <v>7300</v>
      </c>
    </row>
    <row r="12" spans="1:22" s="6" customFormat="1" ht="33.75" customHeight="1">
      <c r="A12" s="24" t="s">
        <v>368</v>
      </c>
      <c r="B12" s="21">
        <f>C12+D12</f>
        <v>209665</v>
      </c>
      <c r="C12" s="21">
        <f>F12+I12+L12+O12+R12+U12+C25+F25+I25+L25+O25+R25+U25+C38+F38+I38+L38+O38+R38</f>
        <v>104149</v>
      </c>
      <c r="D12" s="21">
        <f>G12+J12+M12+P12+S12+V12+D25+G25+J25+M25+P25+S25+V25+D38+G38+J38+M38+P38+S38</f>
        <v>105516</v>
      </c>
      <c r="E12" s="21">
        <f t="shared" si="0"/>
        <v>10276</v>
      </c>
      <c r="F12" s="21">
        <v>5361</v>
      </c>
      <c r="G12" s="21">
        <v>4915</v>
      </c>
      <c r="H12" s="21">
        <f t="shared" si="1"/>
        <v>10847</v>
      </c>
      <c r="I12" s="21">
        <v>5721</v>
      </c>
      <c r="J12" s="21">
        <v>5126</v>
      </c>
      <c r="K12" s="21">
        <f t="shared" si="2"/>
        <v>9254</v>
      </c>
      <c r="L12" s="21">
        <v>4761</v>
      </c>
      <c r="M12" s="21">
        <v>4493</v>
      </c>
      <c r="N12" s="21">
        <f t="shared" si="3"/>
        <v>10166</v>
      </c>
      <c r="O12" s="21">
        <v>5309</v>
      </c>
      <c r="P12" s="21">
        <v>4857</v>
      </c>
      <c r="Q12" s="21">
        <f t="shared" si="4"/>
        <v>12752</v>
      </c>
      <c r="R12" s="21">
        <v>6762</v>
      </c>
      <c r="S12" s="21">
        <v>5990</v>
      </c>
      <c r="T12" s="21">
        <f t="shared" si="5"/>
        <v>14815</v>
      </c>
      <c r="U12" s="21">
        <v>7672</v>
      </c>
      <c r="V12" s="22">
        <v>7143</v>
      </c>
    </row>
    <row r="13" spans="1:22" s="6" customFormat="1" ht="33.75" customHeight="1">
      <c r="A13" s="112" t="s">
        <v>375</v>
      </c>
      <c r="B13" s="85">
        <f>C13+D13</f>
        <v>209952</v>
      </c>
      <c r="C13" s="85">
        <f>F13+I13+L13+O13+R13+U13+C26+F26+I26+L26+O26+R26+U26+C39+F39+I39+L39+O39+R39</f>
        <v>104077</v>
      </c>
      <c r="D13" s="85">
        <f>G13+J13+M13+P13+S13+V13+D26+G26+J26+M26+P26+S26+V26+D39+G39+J39+M39+P39+S39</f>
        <v>105875</v>
      </c>
      <c r="E13" s="85">
        <f>F13+G13</f>
        <v>9571</v>
      </c>
      <c r="F13" s="85">
        <v>4986</v>
      </c>
      <c r="G13" s="85">
        <v>4585</v>
      </c>
      <c r="H13" s="85">
        <f>I13+J13</f>
        <v>10620</v>
      </c>
      <c r="I13" s="85">
        <v>5603</v>
      </c>
      <c r="J13" s="85">
        <v>5017</v>
      </c>
      <c r="K13" s="85">
        <f>L13+M13</f>
        <v>9656</v>
      </c>
      <c r="L13" s="85">
        <v>5018</v>
      </c>
      <c r="M13" s="85">
        <v>4638</v>
      </c>
      <c r="N13" s="85">
        <f>O13+P13</f>
        <v>9830</v>
      </c>
      <c r="O13" s="85">
        <v>5165</v>
      </c>
      <c r="P13" s="85">
        <v>4665</v>
      </c>
      <c r="Q13" s="85">
        <f>R13+S13</f>
        <v>12244</v>
      </c>
      <c r="R13" s="85">
        <v>6515</v>
      </c>
      <c r="S13" s="85">
        <v>5729</v>
      </c>
      <c r="T13" s="85">
        <f>U13+V13</f>
        <v>14607</v>
      </c>
      <c r="U13" s="85">
        <v>7557</v>
      </c>
      <c r="V13" s="121">
        <v>7050</v>
      </c>
    </row>
    <row r="14" spans="1:22" ht="27.75">
      <c r="A14" s="19"/>
      <c r="B14" s="19"/>
      <c r="C14" s="9"/>
      <c r="D14" s="20" t="s">
        <v>22</v>
      </c>
      <c r="E14" s="19" t="s">
        <v>27</v>
      </c>
      <c r="F14" s="19"/>
      <c r="G14" s="19"/>
      <c r="H14" s="19"/>
      <c r="I14" s="19"/>
      <c r="L14" s="19"/>
      <c r="M14" s="19"/>
      <c r="N14" s="19"/>
      <c r="O14" s="19"/>
      <c r="P14" s="241" t="s">
        <v>166</v>
      </c>
      <c r="Q14" s="241"/>
      <c r="R14" s="19"/>
      <c r="S14" s="19"/>
      <c r="T14" s="19"/>
      <c r="U14" s="19"/>
      <c r="V14" s="19"/>
    </row>
    <row r="15" spans="1:22" ht="19.5">
      <c r="A15" s="197" t="s">
        <v>160</v>
      </c>
      <c r="B15" s="197"/>
      <c r="C15" s="197"/>
      <c r="D15" s="197"/>
      <c r="E15" s="197"/>
      <c r="F15" s="197"/>
      <c r="G15" s="197"/>
      <c r="H15" s="197"/>
      <c r="I15" s="197"/>
      <c r="J15" s="197"/>
      <c r="K15" s="195" t="s">
        <v>159</v>
      </c>
      <c r="L15" s="195"/>
      <c r="M15" s="195"/>
      <c r="N15" s="195"/>
      <c r="O15" s="195"/>
      <c r="P15" s="195"/>
      <c r="Q15" s="195"/>
      <c r="R15" s="195"/>
      <c r="S15" s="195"/>
      <c r="T15" s="195"/>
      <c r="U15" s="195"/>
      <c r="V15" s="195"/>
    </row>
    <row r="16" spans="9:23" ht="19.5" customHeight="1">
      <c r="I16" s="230" t="s">
        <v>162</v>
      </c>
      <c r="J16" s="230"/>
      <c r="U16" s="230" t="s">
        <v>165</v>
      </c>
      <c r="V16" s="230"/>
      <c r="W16" s="3"/>
    </row>
    <row r="17" spans="1:23" ht="19.5" customHeight="1">
      <c r="A17" s="235" t="s">
        <v>54</v>
      </c>
      <c r="B17" s="232" t="s">
        <v>8</v>
      </c>
      <c r="C17" s="233"/>
      <c r="D17" s="233"/>
      <c r="E17" s="232" t="s">
        <v>9</v>
      </c>
      <c r="F17" s="233"/>
      <c r="G17" s="233"/>
      <c r="H17" s="232" t="s">
        <v>10</v>
      </c>
      <c r="I17" s="233"/>
      <c r="J17" s="233"/>
      <c r="K17" s="232" t="s">
        <v>11</v>
      </c>
      <c r="L17" s="233"/>
      <c r="M17" s="233"/>
      <c r="N17" s="232" t="s">
        <v>12</v>
      </c>
      <c r="O17" s="233"/>
      <c r="P17" s="233"/>
      <c r="Q17" s="232" t="s">
        <v>13</v>
      </c>
      <c r="R17" s="233"/>
      <c r="S17" s="233"/>
      <c r="T17" s="242" t="s">
        <v>14</v>
      </c>
      <c r="U17" s="210"/>
      <c r="V17" s="210"/>
      <c r="W17" s="2"/>
    </row>
    <row r="18" spans="1:23" ht="30" customHeight="1">
      <c r="A18" s="236"/>
      <c r="B18" s="4" t="s">
        <v>39</v>
      </c>
      <c r="C18" s="4" t="s">
        <v>40</v>
      </c>
      <c r="D18" s="4" t="s">
        <v>41</v>
      </c>
      <c r="E18" s="4" t="s">
        <v>39</v>
      </c>
      <c r="F18" s="4" t="s">
        <v>40</v>
      </c>
      <c r="G18" s="4" t="s">
        <v>41</v>
      </c>
      <c r="H18" s="4" t="s">
        <v>39</v>
      </c>
      <c r="I18" s="4" t="s">
        <v>40</v>
      </c>
      <c r="J18" s="4" t="s">
        <v>41</v>
      </c>
      <c r="K18" s="4" t="s">
        <v>39</v>
      </c>
      <c r="L18" s="4" t="s">
        <v>40</v>
      </c>
      <c r="M18" s="4" t="s">
        <v>41</v>
      </c>
      <c r="N18" s="4" t="s">
        <v>39</v>
      </c>
      <c r="O18" s="4" t="s">
        <v>40</v>
      </c>
      <c r="P18" s="4" t="s">
        <v>41</v>
      </c>
      <c r="Q18" s="4" t="s">
        <v>39</v>
      </c>
      <c r="R18" s="4" t="s">
        <v>40</v>
      </c>
      <c r="S18" s="4" t="s">
        <v>41</v>
      </c>
      <c r="T18" s="4" t="s">
        <v>39</v>
      </c>
      <c r="U18" s="4" t="s">
        <v>40</v>
      </c>
      <c r="V18" s="127" t="s">
        <v>41</v>
      </c>
      <c r="W18" s="2"/>
    </row>
    <row r="19" spans="1:22" ht="30.75" customHeight="1">
      <c r="A19" s="24" t="s">
        <v>262</v>
      </c>
      <c r="B19" s="21">
        <v>17696</v>
      </c>
      <c r="C19" s="21">
        <v>9112</v>
      </c>
      <c r="D19" s="21">
        <v>8584</v>
      </c>
      <c r="E19" s="21">
        <v>17959</v>
      </c>
      <c r="F19" s="21">
        <v>9216</v>
      </c>
      <c r="G19" s="21">
        <v>8743</v>
      </c>
      <c r="H19" s="21">
        <v>14509</v>
      </c>
      <c r="I19" s="21">
        <v>7438</v>
      </c>
      <c r="J19" s="21">
        <v>7071</v>
      </c>
      <c r="K19" s="21">
        <v>13909</v>
      </c>
      <c r="L19" s="21">
        <v>6919</v>
      </c>
      <c r="M19" s="21">
        <v>6990</v>
      </c>
      <c r="N19" s="21">
        <v>13964</v>
      </c>
      <c r="O19" s="21">
        <v>6525</v>
      </c>
      <c r="P19" s="21">
        <v>7439</v>
      </c>
      <c r="Q19" s="21">
        <v>13058</v>
      </c>
      <c r="R19" s="21">
        <v>6055</v>
      </c>
      <c r="S19" s="21">
        <v>7003</v>
      </c>
      <c r="T19" s="68">
        <v>11265</v>
      </c>
      <c r="U19" s="67">
        <v>5137</v>
      </c>
      <c r="V19" s="129">
        <v>6128</v>
      </c>
    </row>
    <row r="20" spans="1:22" ht="30" customHeight="1">
      <c r="A20" s="24" t="s">
        <v>264</v>
      </c>
      <c r="B20" s="21">
        <f aca="true" t="shared" si="6" ref="B20:B25">C20+D20</f>
        <v>17266</v>
      </c>
      <c r="C20" s="21">
        <v>8800</v>
      </c>
      <c r="D20" s="21">
        <v>8466</v>
      </c>
      <c r="E20" s="21">
        <f aca="true" t="shared" si="7" ref="E20:E25">F20+G20</f>
        <v>18847</v>
      </c>
      <c r="F20" s="21">
        <v>9658</v>
      </c>
      <c r="G20" s="21">
        <v>9189</v>
      </c>
      <c r="H20" s="21">
        <f aca="true" t="shared" si="8" ref="H20:H25">I20+J20</f>
        <v>15460</v>
      </c>
      <c r="I20" s="21">
        <v>7916</v>
      </c>
      <c r="J20" s="21">
        <v>7544</v>
      </c>
      <c r="K20" s="21">
        <f aca="true" t="shared" si="9" ref="K20:K25">L20+M20</f>
        <v>14243</v>
      </c>
      <c r="L20" s="21">
        <v>7117</v>
      </c>
      <c r="M20" s="21">
        <v>7126</v>
      </c>
      <c r="N20" s="21">
        <f aca="true" t="shared" si="10" ref="N20:N25">O20+P20</f>
        <v>14078</v>
      </c>
      <c r="O20" s="21">
        <v>6616</v>
      </c>
      <c r="P20" s="21">
        <v>7462</v>
      </c>
      <c r="Q20" s="21">
        <f aca="true" t="shared" si="11" ref="Q20:Q25">R20+S20</f>
        <v>13291</v>
      </c>
      <c r="R20" s="21">
        <v>6136</v>
      </c>
      <c r="S20" s="21">
        <v>7155</v>
      </c>
      <c r="T20" s="21">
        <f aca="true" t="shared" si="12" ref="T20:T25">U20+V20</f>
        <v>11741</v>
      </c>
      <c r="U20" s="21">
        <v>5339</v>
      </c>
      <c r="V20" s="22">
        <v>6402</v>
      </c>
    </row>
    <row r="21" spans="1:22" ht="33">
      <c r="A21" s="24" t="s">
        <v>305</v>
      </c>
      <c r="B21" s="21">
        <f t="shared" si="6"/>
        <v>16997</v>
      </c>
      <c r="C21" s="21">
        <v>8643</v>
      </c>
      <c r="D21" s="21">
        <v>8354</v>
      </c>
      <c r="E21" s="21">
        <f t="shared" si="7"/>
        <v>19837</v>
      </c>
      <c r="F21" s="21">
        <v>10166</v>
      </c>
      <c r="G21" s="21">
        <v>9671</v>
      </c>
      <c r="H21" s="21">
        <f t="shared" si="8"/>
        <v>16325</v>
      </c>
      <c r="I21" s="21">
        <v>8335</v>
      </c>
      <c r="J21" s="21">
        <v>7990</v>
      </c>
      <c r="K21" s="21">
        <f t="shared" si="9"/>
        <v>14654</v>
      </c>
      <c r="L21" s="21">
        <v>7379</v>
      </c>
      <c r="M21" s="21">
        <v>7275</v>
      </c>
      <c r="N21" s="21">
        <f t="shared" si="10"/>
        <v>13941</v>
      </c>
      <c r="O21" s="21">
        <v>6558</v>
      </c>
      <c r="P21" s="21">
        <v>7383</v>
      </c>
      <c r="Q21" s="21">
        <f t="shared" si="11"/>
        <v>13675</v>
      </c>
      <c r="R21" s="21">
        <v>6362</v>
      </c>
      <c r="S21" s="21">
        <v>7313</v>
      </c>
      <c r="T21" s="21">
        <f t="shared" si="12"/>
        <v>12112</v>
      </c>
      <c r="U21" s="21">
        <v>5446</v>
      </c>
      <c r="V21" s="22">
        <v>6666</v>
      </c>
    </row>
    <row r="22" spans="1:22" ht="33">
      <c r="A22" s="24" t="s">
        <v>339</v>
      </c>
      <c r="B22" s="21">
        <f t="shared" si="6"/>
        <v>16821</v>
      </c>
      <c r="C22" s="21">
        <v>8497</v>
      </c>
      <c r="D22" s="21">
        <v>8324</v>
      </c>
      <c r="E22" s="21">
        <f t="shared" si="7"/>
        <v>20259</v>
      </c>
      <c r="F22" s="21">
        <v>10314</v>
      </c>
      <c r="G22" s="21">
        <v>9945</v>
      </c>
      <c r="H22" s="21">
        <f t="shared" si="8"/>
        <v>17354</v>
      </c>
      <c r="I22" s="21">
        <v>8827</v>
      </c>
      <c r="J22" s="21">
        <v>8527</v>
      </c>
      <c r="K22" s="21">
        <f t="shared" si="9"/>
        <v>14845</v>
      </c>
      <c r="L22" s="21">
        <v>7524</v>
      </c>
      <c r="M22" s="21">
        <v>7321</v>
      </c>
      <c r="N22" s="21">
        <f t="shared" si="10"/>
        <v>13991</v>
      </c>
      <c r="O22" s="21">
        <v>6656</v>
      </c>
      <c r="P22" s="21">
        <v>7335</v>
      </c>
      <c r="Q22" s="21">
        <f t="shared" si="11"/>
        <v>13894</v>
      </c>
      <c r="R22" s="21">
        <v>6470</v>
      </c>
      <c r="S22" s="21">
        <v>7424</v>
      </c>
      <c r="T22" s="21">
        <f t="shared" si="12"/>
        <v>12597</v>
      </c>
      <c r="U22" s="21">
        <v>5662</v>
      </c>
      <c r="V22" s="22">
        <v>6935</v>
      </c>
    </row>
    <row r="23" spans="1:22" ht="33">
      <c r="A23" s="24" t="s">
        <v>350</v>
      </c>
      <c r="B23" s="21">
        <f t="shared" si="6"/>
        <v>16463</v>
      </c>
      <c r="C23" s="21">
        <v>8278</v>
      </c>
      <c r="D23" s="21">
        <v>8185</v>
      </c>
      <c r="E23" s="21">
        <f t="shared" si="7"/>
        <v>20366</v>
      </c>
      <c r="F23" s="21">
        <v>10260</v>
      </c>
      <c r="G23" s="21">
        <v>10106</v>
      </c>
      <c r="H23" s="21">
        <f t="shared" si="8"/>
        <v>18458</v>
      </c>
      <c r="I23" s="21">
        <v>9376</v>
      </c>
      <c r="J23" s="21">
        <v>9082</v>
      </c>
      <c r="K23" s="21">
        <f t="shared" si="9"/>
        <v>15099</v>
      </c>
      <c r="L23" s="21">
        <v>7644</v>
      </c>
      <c r="M23" s="21">
        <v>7455</v>
      </c>
      <c r="N23" s="21">
        <f t="shared" si="10"/>
        <v>14203</v>
      </c>
      <c r="O23" s="21">
        <v>6879</v>
      </c>
      <c r="P23" s="21">
        <v>7324</v>
      </c>
      <c r="Q23" s="21">
        <f t="shared" si="11"/>
        <v>13912</v>
      </c>
      <c r="R23" s="21">
        <v>6444</v>
      </c>
      <c r="S23" s="21">
        <v>7468</v>
      </c>
      <c r="T23" s="21">
        <f t="shared" si="12"/>
        <v>13004</v>
      </c>
      <c r="U23" s="21">
        <v>5908</v>
      </c>
      <c r="V23" s="22">
        <v>7096</v>
      </c>
    </row>
    <row r="24" spans="1:22" ht="33">
      <c r="A24" s="24" t="s">
        <v>358</v>
      </c>
      <c r="B24" s="21">
        <f t="shared" si="6"/>
        <v>16373</v>
      </c>
      <c r="C24" s="21">
        <v>8196</v>
      </c>
      <c r="D24" s="21">
        <v>8177</v>
      </c>
      <c r="E24" s="21">
        <f t="shared" si="7"/>
        <v>19936</v>
      </c>
      <c r="F24" s="21">
        <v>10081</v>
      </c>
      <c r="G24" s="21">
        <v>9855</v>
      </c>
      <c r="H24" s="21">
        <f t="shared" si="8"/>
        <v>19624</v>
      </c>
      <c r="I24" s="21">
        <v>9934</v>
      </c>
      <c r="J24" s="21">
        <v>9690</v>
      </c>
      <c r="K24" s="21">
        <f t="shared" si="9"/>
        <v>15319</v>
      </c>
      <c r="L24" s="21">
        <v>7746</v>
      </c>
      <c r="M24" s="21">
        <v>7573</v>
      </c>
      <c r="N24" s="21">
        <f t="shared" si="10"/>
        <v>14422</v>
      </c>
      <c r="O24" s="21">
        <v>7047</v>
      </c>
      <c r="P24" s="21">
        <v>7375</v>
      </c>
      <c r="Q24" s="21">
        <f t="shared" si="11"/>
        <v>14127</v>
      </c>
      <c r="R24" s="21">
        <v>6517</v>
      </c>
      <c r="S24" s="21">
        <v>7610</v>
      </c>
      <c r="T24" s="21">
        <f t="shared" si="12"/>
        <v>13299</v>
      </c>
      <c r="U24" s="21">
        <v>6088</v>
      </c>
      <c r="V24" s="22">
        <v>7211</v>
      </c>
    </row>
    <row r="25" spans="1:22" ht="33">
      <c r="A25" s="24" t="s">
        <v>368</v>
      </c>
      <c r="B25" s="21">
        <f t="shared" si="6"/>
        <v>16357</v>
      </c>
      <c r="C25" s="21">
        <v>8241</v>
      </c>
      <c r="D25" s="21">
        <v>8116</v>
      </c>
      <c r="E25" s="21">
        <f t="shared" si="7"/>
        <v>18734</v>
      </c>
      <c r="F25" s="21">
        <v>9403</v>
      </c>
      <c r="G25" s="21">
        <v>9331</v>
      </c>
      <c r="H25" s="21">
        <f t="shared" si="8"/>
        <v>19939</v>
      </c>
      <c r="I25" s="21">
        <v>10096</v>
      </c>
      <c r="J25" s="21">
        <v>9843</v>
      </c>
      <c r="K25" s="21">
        <f t="shared" si="9"/>
        <v>16004</v>
      </c>
      <c r="L25" s="21">
        <v>8115</v>
      </c>
      <c r="M25" s="21">
        <v>7889</v>
      </c>
      <c r="N25" s="21">
        <f t="shared" si="10"/>
        <v>14591</v>
      </c>
      <c r="O25" s="21">
        <v>7218</v>
      </c>
      <c r="P25" s="21">
        <v>7373</v>
      </c>
      <c r="Q25" s="21">
        <f t="shared" si="11"/>
        <v>14112</v>
      </c>
      <c r="R25" s="21">
        <v>6532</v>
      </c>
      <c r="S25" s="21">
        <v>7580</v>
      </c>
      <c r="T25" s="21">
        <f t="shared" si="12"/>
        <v>13406</v>
      </c>
      <c r="U25" s="21">
        <v>6100</v>
      </c>
      <c r="V25" s="22">
        <v>7306</v>
      </c>
    </row>
    <row r="26" spans="1:22" ht="33">
      <c r="A26" s="112" t="s">
        <v>375</v>
      </c>
      <c r="B26" s="85">
        <f>C26+D26</f>
        <v>16216</v>
      </c>
      <c r="C26" s="85">
        <v>8205</v>
      </c>
      <c r="D26" s="85">
        <v>8011</v>
      </c>
      <c r="E26" s="85">
        <f>F26+G26</f>
        <v>17732</v>
      </c>
      <c r="F26" s="85">
        <v>8943</v>
      </c>
      <c r="G26" s="85">
        <v>8789</v>
      </c>
      <c r="H26" s="85">
        <f>I26+J26</f>
        <v>20395</v>
      </c>
      <c r="I26" s="85">
        <v>10258</v>
      </c>
      <c r="J26" s="85">
        <v>10137</v>
      </c>
      <c r="K26" s="85">
        <f>L26+M26</f>
        <v>16647</v>
      </c>
      <c r="L26" s="85">
        <v>8398</v>
      </c>
      <c r="M26" s="85">
        <v>8249</v>
      </c>
      <c r="N26" s="85">
        <f>O26+P26</f>
        <v>14867</v>
      </c>
      <c r="O26" s="85">
        <v>7396</v>
      </c>
      <c r="P26" s="85">
        <v>7471</v>
      </c>
      <c r="Q26" s="85">
        <f>R26+S26</f>
        <v>13907</v>
      </c>
      <c r="R26" s="85">
        <v>6391</v>
      </c>
      <c r="S26" s="85">
        <v>7516</v>
      </c>
      <c r="T26" s="85">
        <f>U26+V26</f>
        <v>13626</v>
      </c>
      <c r="U26" s="85">
        <v>6215</v>
      </c>
      <c r="V26" s="121">
        <v>7411</v>
      </c>
    </row>
    <row r="27" spans="1:22" ht="27.75">
      <c r="A27" s="19"/>
      <c r="B27" s="19"/>
      <c r="C27" s="19"/>
      <c r="D27" s="19" t="s">
        <v>22</v>
      </c>
      <c r="E27" s="19" t="s">
        <v>23</v>
      </c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241" t="s">
        <v>166</v>
      </c>
      <c r="Q27" s="241"/>
      <c r="R27" s="19"/>
      <c r="S27" s="19"/>
      <c r="T27" s="19"/>
      <c r="U27" s="19"/>
      <c r="V27" s="19"/>
    </row>
    <row r="28" spans="1:22" ht="19.5" customHeight="1">
      <c r="A28" s="243" t="s">
        <v>164</v>
      </c>
      <c r="B28" s="243"/>
      <c r="C28" s="243"/>
      <c r="D28" s="243"/>
      <c r="E28" s="243"/>
      <c r="F28" s="243"/>
      <c r="G28" s="243"/>
      <c r="H28" s="243"/>
      <c r="I28" s="243"/>
      <c r="J28" s="243"/>
      <c r="K28" s="10"/>
      <c r="L28" s="195" t="s">
        <v>163</v>
      </c>
      <c r="M28" s="195"/>
      <c r="N28" s="195"/>
      <c r="O28" s="195"/>
      <c r="P28" s="195"/>
      <c r="Q28" s="195"/>
      <c r="R28" s="195"/>
      <c r="S28" s="195"/>
      <c r="T28" s="195"/>
      <c r="U28" s="195"/>
      <c r="V28" s="195"/>
    </row>
    <row r="29" spans="9:22" ht="19.5" customHeight="1">
      <c r="I29" s="230" t="s">
        <v>162</v>
      </c>
      <c r="J29" s="230"/>
      <c r="R29" t="s">
        <v>265</v>
      </c>
      <c r="U29" s="234"/>
      <c r="V29" s="234"/>
    </row>
    <row r="30" spans="1:22" ht="30" customHeight="1">
      <c r="A30" s="235" t="s">
        <v>52</v>
      </c>
      <c r="B30" s="233" t="s">
        <v>15</v>
      </c>
      <c r="C30" s="233"/>
      <c r="D30" s="233"/>
      <c r="E30" s="232" t="s">
        <v>16</v>
      </c>
      <c r="F30" s="233"/>
      <c r="G30" s="233"/>
      <c r="H30" s="232" t="s">
        <v>17</v>
      </c>
      <c r="I30" s="233"/>
      <c r="J30" s="233"/>
      <c r="K30" s="232" t="s">
        <v>18</v>
      </c>
      <c r="L30" s="233"/>
      <c r="M30" s="233"/>
      <c r="N30" s="232" t="s">
        <v>19</v>
      </c>
      <c r="O30" s="233"/>
      <c r="P30" s="233"/>
      <c r="Q30" s="232" t="s">
        <v>26</v>
      </c>
      <c r="R30" s="233"/>
      <c r="S30" s="209"/>
      <c r="T30" s="239"/>
      <c r="U30" s="240"/>
      <c r="V30" s="240"/>
    </row>
    <row r="31" spans="1:22" ht="30" customHeight="1">
      <c r="A31" s="236"/>
      <c r="B31" s="4" t="s">
        <v>39</v>
      </c>
      <c r="C31" s="4" t="s">
        <v>40</v>
      </c>
      <c r="D31" s="4" t="s">
        <v>41</v>
      </c>
      <c r="E31" s="4" t="s">
        <v>39</v>
      </c>
      <c r="F31" s="4" t="s">
        <v>40</v>
      </c>
      <c r="G31" s="4" t="s">
        <v>41</v>
      </c>
      <c r="H31" s="4" t="s">
        <v>39</v>
      </c>
      <c r="I31" s="4" t="s">
        <v>40</v>
      </c>
      <c r="J31" s="4" t="s">
        <v>41</v>
      </c>
      <c r="K31" s="4" t="s">
        <v>39</v>
      </c>
      <c r="L31" s="4" t="s">
        <v>40</v>
      </c>
      <c r="M31" s="4" t="s">
        <v>41</v>
      </c>
      <c r="N31" s="4" t="s">
        <v>39</v>
      </c>
      <c r="O31" s="4" t="s">
        <v>40</v>
      </c>
      <c r="P31" s="4" t="s">
        <v>41</v>
      </c>
      <c r="Q31" s="4" t="s">
        <v>39</v>
      </c>
      <c r="R31" s="4" t="s">
        <v>40</v>
      </c>
      <c r="S31" s="127" t="s">
        <v>41</v>
      </c>
      <c r="T31" s="18"/>
      <c r="U31" s="18"/>
      <c r="V31" s="18"/>
    </row>
    <row r="32" spans="1:22" ht="33">
      <c r="A32" s="24" t="s">
        <v>262</v>
      </c>
      <c r="B32" s="21">
        <v>6636</v>
      </c>
      <c r="C32" s="21">
        <v>2930</v>
      </c>
      <c r="D32" s="21">
        <v>3706</v>
      </c>
      <c r="E32" s="21">
        <v>3857</v>
      </c>
      <c r="F32" s="21">
        <v>1699</v>
      </c>
      <c r="G32" s="21">
        <v>2158</v>
      </c>
      <c r="H32" s="21">
        <v>2530</v>
      </c>
      <c r="I32" s="21">
        <v>1000</v>
      </c>
      <c r="J32" s="21">
        <v>1530</v>
      </c>
      <c r="K32" s="21">
        <v>1985</v>
      </c>
      <c r="L32" s="21">
        <v>1125</v>
      </c>
      <c r="M32" s="21">
        <v>860</v>
      </c>
      <c r="N32" s="21">
        <v>1951</v>
      </c>
      <c r="O32" s="21">
        <v>1504</v>
      </c>
      <c r="P32" s="21">
        <v>447</v>
      </c>
      <c r="Q32" s="21">
        <v>904</v>
      </c>
      <c r="R32" s="21">
        <v>653</v>
      </c>
      <c r="S32" s="22">
        <v>251</v>
      </c>
      <c r="T32" s="52"/>
      <c r="U32" s="52"/>
      <c r="V32" s="52"/>
    </row>
    <row r="33" spans="1:22" ht="33">
      <c r="A33" s="24" t="s">
        <v>264</v>
      </c>
      <c r="B33" s="21">
        <f aca="true" t="shared" si="13" ref="B33:B38">C33+D33</f>
        <v>7951</v>
      </c>
      <c r="C33" s="21">
        <v>3541</v>
      </c>
      <c r="D33" s="21">
        <v>4410</v>
      </c>
      <c r="E33" s="21">
        <f aca="true" t="shared" si="14" ref="E33:E38">F33+G33</f>
        <v>4060</v>
      </c>
      <c r="F33" s="21">
        <v>1772</v>
      </c>
      <c r="G33" s="21">
        <v>2288</v>
      </c>
      <c r="H33" s="21">
        <f aca="true" t="shared" si="15" ref="H33:H38">I33+J33</f>
        <v>2686</v>
      </c>
      <c r="I33" s="21">
        <v>1094</v>
      </c>
      <c r="J33" s="21">
        <v>1592</v>
      </c>
      <c r="K33" s="21">
        <f aca="true" t="shared" si="16" ref="K33:K38">L33+M33</f>
        <v>1816</v>
      </c>
      <c r="L33" s="21">
        <v>892</v>
      </c>
      <c r="M33" s="21">
        <v>924</v>
      </c>
      <c r="N33" s="21">
        <f aca="true" t="shared" si="17" ref="N33:N38">O33+P33</f>
        <v>1914</v>
      </c>
      <c r="O33" s="21">
        <v>1442</v>
      </c>
      <c r="P33" s="21">
        <v>472</v>
      </c>
      <c r="Q33" s="21">
        <f aca="true" t="shared" si="18" ref="Q33:Q38">R33+S33</f>
        <v>1020</v>
      </c>
      <c r="R33" s="21">
        <v>732</v>
      </c>
      <c r="S33" s="22">
        <v>288</v>
      </c>
      <c r="T33" s="73"/>
      <c r="U33" s="73"/>
      <c r="V33" s="73"/>
    </row>
    <row r="34" spans="1:22" ht="33">
      <c r="A34" s="24" t="s">
        <v>306</v>
      </c>
      <c r="B34" s="21">
        <f t="shared" si="13"/>
        <v>9052</v>
      </c>
      <c r="C34" s="21">
        <v>4047</v>
      </c>
      <c r="D34" s="21">
        <v>5005</v>
      </c>
      <c r="E34" s="21">
        <f t="shared" si="14"/>
        <v>4449</v>
      </c>
      <c r="F34" s="21">
        <v>2006</v>
      </c>
      <c r="G34" s="21">
        <v>2443</v>
      </c>
      <c r="H34" s="21">
        <f t="shared" si="15"/>
        <v>2952</v>
      </c>
      <c r="I34" s="21">
        <v>1209</v>
      </c>
      <c r="J34" s="21">
        <v>1743</v>
      </c>
      <c r="K34" s="21">
        <f t="shared" si="16"/>
        <v>1794</v>
      </c>
      <c r="L34" s="21">
        <v>765</v>
      </c>
      <c r="M34" s="21">
        <v>1029</v>
      </c>
      <c r="N34" s="21">
        <f t="shared" si="17"/>
        <v>1785</v>
      </c>
      <c r="O34" s="21">
        <v>1283</v>
      </c>
      <c r="P34" s="21">
        <v>502</v>
      </c>
      <c r="Q34" s="21">
        <f t="shared" si="18"/>
        <v>1096</v>
      </c>
      <c r="R34" s="21">
        <v>799</v>
      </c>
      <c r="S34" s="22">
        <v>297</v>
      </c>
      <c r="T34" s="73"/>
      <c r="U34" s="73"/>
      <c r="V34" s="73"/>
    </row>
    <row r="35" spans="1:22" ht="33">
      <c r="A35" s="24" t="s">
        <v>339</v>
      </c>
      <c r="B35" s="21">
        <f t="shared" si="13"/>
        <v>9987</v>
      </c>
      <c r="C35" s="21">
        <v>4485</v>
      </c>
      <c r="D35" s="21">
        <v>5502</v>
      </c>
      <c r="E35" s="21">
        <f t="shared" si="14"/>
        <v>5053</v>
      </c>
      <c r="F35" s="21">
        <v>2253</v>
      </c>
      <c r="G35" s="21">
        <v>2800</v>
      </c>
      <c r="H35" s="21">
        <f t="shared" si="15"/>
        <v>3189</v>
      </c>
      <c r="I35" s="21">
        <v>1344</v>
      </c>
      <c r="J35" s="21">
        <v>1845</v>
      </c>
      <c r="K35" s="21">
        <f t="shared" si="16"/>
        <v>1820</v>
      </c>
      <c r="L35" s="21">
        <v>727</v>
      </c>
      <c r="M35" s="21">
        <v>1093</v>
      </c>
      <c r="N35" s="21">
        <f t="shared" si="17"/>
        <v>1618</v>
      </c>
      <c r="O35" s="21">
        <v>1057</v>
      </c>
      <c r="P35" s="21">
        <v>561</v>
      </c>
      <c r="Q35" s="21">
        <f t="shared" si="18"/>
        <v>1169</v>
      </c>
      <c r="R35" s="21">
        <v>878</v>
      </c>
      <c r="S35" s="22">
        <v>291</v>
      </c>
      <c r="T35" s="73"/>
      <c r="U35" s="73"/>
      <c r="V35" s="73"/>
    </row>
    <row r="36" spans="1:22" ht="33">
      <c r="A36" s="24" t="s">
        <v>351</v>
      </c>
      <c r="B36" s="21">
        <f t="shared" si="13"/>
        <v>10893</v>
      </c>
      <c r="C36" s="21">
        <v>4874</v>
      </c>
      <c r="D36" s="21">
        <v>6019</v>
      </c>
      <c r="E36" s="21">
        <f t="shared" si="14"/>
        <v>5742</v>
      </c>
      <c r="F36" s="21">
        <v>2567</v>
      </c>
      <c r="G36" s="21">
        <v>3175</v>
      </c>
      <c r="H36" s="21">
        <f t="shared" si="15"/>
        <v>3420</v>
      </c>
      <c r="I36" s="21">
        <v>1464</v>
      </c>
      <c r="J36" s="21">
        <v>1956</v>
      </c>
      <c r="K36" s="21">
        <f t="shared" si="16"/>
        <v>1967</v>
      </c>
      <c r="L36" s="21">
        <v>739</v>
      </c>
      <c r="M36" s="21">
        <v>1228</v>
      </c>
      <c r="N36" s="21">
        <f t="shared" si="17"/>
        <v>1453</v>
      </c>
      <c r="O36" s="21">
        <v>867</v>
      </c>
      <c r="P36" s="21">
        <v>586</v>
      </c>
      <c r="Q36" s="21">
        <f t="shared" si="18"/>
        <v>1210</v>
      </c>
      <c r="R36" s="21">
        <v>888</v>
      </c>
      <c r="S36" s="22">
        <v>322</v>
      </c>
      <c r="T36" s="73"/>
      <c r="U36" s="73"/>
      <c r="V36" s="73"/>
    </row>
    <row r="37" spans="1:22" ht="33">
      <c r="A37" s="24" t="s">
        <v>358</v>
      </c>
      <c r="B37" s="21">
        <f t="shared" si="13"/>
        <v>11713</v>
      </c>
      <c r="C37" s="21">
        <v>5275</v>
      </c>
      <c r="D37" s="21">
        <v>6438</v>
      </c>
      <c r="E37" s="21">
        <f t="shared" si="14"/>
        <v>6670</v>
      </c>
      <c r="F37" s="21">
        <v>2953</v>
      </c>
      <c r="G37" s="21">
        <v>3717</v>
      </c>
      <c r="H37" s="21">
        <f t="shared" si="15"/>
        <v>3549</v>
      </c>
      <c r="I37" s="21">
        <v>1525</v>
      </c>
      <c r="J37" s="21">
        <v>2024</v>
      </c>
      <c r="K37" s="21">
        <f t="shared" si="16"/>
        <v>2137</v>
      </c>
      <c r="L37" s="21">
        <v>811</v>
      </c>
      <c r="M37" s="21">
        <v>1326</v>
      </c>
      <c r="N37" s="21">
        <f t="shared" si="17"/>
        <v>1322</v>
      </c>
      <c r="O37" s="21">
        <v>703</v>
      </c>
      <c r="P37" s="21">
        <v>619</v>
      </c>
      <c r="Q37" s="21">
        <f t="shared" si="18"/>
        <v>1263</v>
      </c>
      <c r="R37" s="21">
        <v>919</v>
      </c>
      <c r="S37" s="22">
        <v>344</v>
      </c>
      <c r="T37" s="73"/>
      <c r="U37" s="73"/>
      <c r="V37" s="73"/>
    </row>
    <row r="38" spans="1:22" ht="33">
      <c r="A38" s="24" t="s">
        <v>368</v>
      </c>
      <c r="B38" s="21">
        <f t="shared" si="13"/>
        <v>12126</v>
      </c>
      <c r="C38" s="21">
        <v>5460</v>
      </c>
      <c r="D38" s="21">
        <v>6666</v>
      </c>
      <c r="E38" s="21">
        <f t="shared" si="14"/>
        <v>7827</v>
      </c>
      <c r="F38" s="21">
        <v>3462</v>
      </c>
      <c r="G38" s="21">
        <v>4365</v>
      </c>
      <c r="H38" s="21">
        <f t="shared" si="15"/>
        <v>3722</v>
      </c>
      <c r="I38" s="21">
        <v>1609</v>
      </c>
      <c r="J38" s="21">
        <v>2113</v>
      </c>
      <c r="K38" s="21">
        <f t="shared" si="16"/>
        <v>2213</v>
      </c>
      <c r="L38" s="21">
        <v>853</v>
      </c>
      <c r="M38" s="21">
        <v>1360</v>
      </c>
      <c r="N38" s="21">
        <f t="shared" si="17"/>
        <v>1245</v>
      </c>
      <c r="O38" s="21">
        <v>567</v>
      </c>
      <c r="P38" s="21">
        <v>678</v>
      </c>
      <c r="Q38" s="21">
        <f t="shared" si="18"/>
        <v>1279</v>
      </c>
      <c r="R38" s="21">
        <v>907</v>
      </c>
      <c r="S38" s="22">
        <v>372</v>
      </c>
      <c r="T38" s="73"/>
      <c r="U38" s="73"/>
      <c r="V38" s="73"/>
    </row>
    <row r="39" spans="1:22" ht="33">
      <c r="A39" s="112" t="s">
        <v>375</v>
      </c>
      <c r="B39" s="85">
        <f>C39+D39</f>
        <v>12388</v>
      </c>
      <c r="C39" s="85">
        <v>5528</v>
      </c>
      <c r="D39" s="85">
        <v>6860</v>
      </c>
      <c r="E39" s="85">
        <f>F39+G39</f>
        <v>8753</v>
      </c>
      <c r="F39" s="85">
        <v>3875</v>
      </c>
      <c r="G39" s="85">
        <v>4878</v>
      </c>
      <c r="H39" s="85">
        <f>I39+J39</f>
        <v>4072</v>
      </c>
      <c r="I39" s="85">
        <v>1792</v>
      </c>
      <c r="J39" s="85">
        <v>2280</v>
      </c>
      <c r="K39" s="85">
        <f>L39+M39</f>
        <v>2383</v>
      </c>
      <c r="L39" s="85">
        <v>928</v>
      </c>
      <c r="M39" s="85">
        <v>1455</v>
      </c>
      <c r="N39" s="85">
        <f>O39+P39</f>
        <v>1222</v>
      </c>
      <c r="O39" s="85">
        <v>478</v>
      </c>
      <c r="P39" s="85">
        <v>744</v>
      </c>
      <c r="Q39" s="85">
        <f>R39+S39</f>
        <v>1216</v>
      </c>
      <c r="R39" s="85">
        <v>826</v>
      </c>
      <c r="S39" s="121">
        <v>390</v>
      </c>
      <c r="T39" s="73"/>
      <c r="U39" s="73"/>
      <c r="V39" s="73"/>
    </row>
    <row r="40" spans="1:22" ht="16.5">
      <c r="A40" s="231" t="s">
        <v>362</v>
      </c>
      <c r="B40" s="231"/>
      <c r="C40" s="231"/>
      <c r="D40" s="231"/>
      <c r="E40" s="231"/>
      <c r="F40" s="231"/>
      <c r="G40" s="231"/>
      <c r="H40" s="231"/>
      <c r="I40" s="231"/>
      <c r="J40" s="231"/>
      <c r="K40" s="231"/>
      <c r="L40" s="231"/>
      <c r="M40" s="231"/>
      <c r="N40" s="231"/>
      <c r="O40" s="231"/>
      <c r="P40" s="231"/>
      <c r="Q40" s="231"/>
      <c r="R40" s="231"/>
      <c r="S40" s="231"/>
      <c r="T40" s="185"/>
      <c r="U40" s="185"/>
      <c r="V40" s="185"/>
    </row>
    <row r="56" spans="1:22" ht="16.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</row>
    <row r="57" spans="1:22" ht="16.5">
      <c r="A57" s="185"/>
      <c r="B57" s="185"/>
      <c r="C57" s="185"/>
      <c r="D57" s="185"/>
      <c r="E57" s="185"/>
      <c r="F57" s="185"/>
      <c r="G57" s="185"/>
      <c r="H57" s="185"/>
      <c r="I57" s="185"/>
      <c r="J57" s="185"/>
      <c r="K57" s="185"/>
      <c r="L57" s="185"/>
      <c r="M57" s="185"/>
      <c r="N57" s="185"/>
      <c r="O57" s="185"/>
      <c r="P57" s="185"/>
      <c r="Q57" s="185"/>
      <c r="R57" s="185"/>
      <c r="S57" s="185"/>
      <c r="T57" s="185"/>
      <c r="U57" s="185"/>
      <c r="V57" s="185"/>
    </row>
  </sheetData>
  <sheetProtection/>
  <mergeCells count="42">
    <mergeCell ref="K2:V2"/>
    <mergeCell ref="I3:J3"/>
    <mergeCell ref="K15:V15"/>
    <mergeCell ref="L28:V28"/>
    <mergeCell ref="I16:J16"/>
    <mergeCell ref="P14:Q14"/>
    <mergeCell ref="P27:Q27"/>
    <mergeCell ref="A2:J2"/>
    <mergeCell ref="A15:J15"/>
    <mergeCell ref="A28:J28"/>
    <mergeCell ref="P1:Q1"/>
    <mergeCell ref="A57:V57"/>
    <mergeCell ref="A17:A18"/>
    <mergeCell ref="E17:G17"/>
    <mergeCell ref="H17:J17"/>
    <mergeCell ref="K17:M17"/>
    <mergeCell ref="N17:P17"/>
    <mergeCell ref="Q17:S17"/>
    <mergeCell ref="T17:V17"/>
    <mergeCell ref="K30:M30"/>
    <mergeCell ref="Q30:S30"/>
    <mergeCell ref="W4:Y4"/>
    <mergeCell ref="Q4:S4"/>
    <mergeCell ref="T4:V4"/>
    <mergeCell ref="T30:V30"/>
    <mergeCell ref="U16:V16"/>
    <mergeCell ref="H4:J4"/>
    <mergeCell ref="H30:J30"/>
    <mergeCell ref="N30:P30"/>
    <mergeCell ref="K4:M4"/>
    <mergeCell ref="N4:P4"/>
    <mergeCell ref="I29:J29"/>
    <mergeCell ref="U3:V3"/>
    <mergeCell ref="A40:V40"/>
    <mergeCell ref="B17:D17"/>
    <mergeCell ref="B30:D30"/>
    <mergeCell ref="U29:V29"/>
    <mergeCell ref="A30:A31"/>
    <mergeCell ref="E30:G30"/>
    <mergeCell ref="A4:A5"/>
    <mergeCell ref="B4:D4"/>
    <mergeCell ref="E4:G4"/>
  </mergeCells>
  <printOptions horizontalCentered="1"/>
  <pageMargins left="0.7480314960629921" right="0.7480314960629921" top="0.31496062992125984" bottom="0.31496062992125984" header="0.5118110236220472" footer="0.31496062992125984"/>
  <pageSetup firstPageNumber="12" useFirstPageNumber="1" fitToWidth="0" horizontalDpi="600" verticalDpi="600" orientation="portrait" paperSize="9" scale="62" r:id="rId1"/>
  <headerFooter alignWithMargins="0">
    <oddHeader>&amp;R&amp;"Times New Roman,標準"
</oddHeader>
    <oddFooter>&amp;C第 &amp;P 頁</oddFooter>
  </headerFooter>
  <colBreaks count="1" manualBreakCount="1">
    <brk id="10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1:W43"/>
  <sheetViews>
    <sheetView showGridLines="0" zoomScalePageLayoutView="0" workbookViewId="0" topLeftCell="A1">
      <pane xSplit="9" ySplit="9" topLeftCell="J10" activePane="bottomRight" state="frozen"/>
      <selection pane="topLeft" activeCell="G19" sqref="G19"/>
      <selection pane="topRight" activeCell="G19" sqref="G19"/>
      <selection pane="bottomLeft" activeCell="G19" sqref="G19"/>
      <selection pane="bottomRight" activeCell="A10" sqref="A10:IV12"/>
    </sheetView>
  </sheetViews>
  <sheetFormatPr defaultColWidth="9.00390625" defaultRowHeight="16.5"/>
  <cols>
    <col min="1" max="1" width="15.00390625" style="30" customWidth="1"/>
    <col min="2" max="2" width="4.625" style="30" customWidth="1"/>
    <col min="3" max="3" width="8.50390625" style="30" customWidth="1"/>
    <col min="4" max="4" width="8.50390625" style="30" bestFit="1" customWidth="1"/>
    <col min="5" max="6" width="6.625" style="30" customWidth="1"/>
    <col min="7" max="7" width="7.00390625" style="30" customWidth="1"/>
    <col min="8" max="8" width="7.50390625" style="30" customWidth="1"/>
    <col min="9" max="12" width="6.625" style="30" customWidth="1"/>
    <col min="13" max="13" width="6.75390625" style="30" customWidth="1"/>
    <col min="14" max="14" width="7.75390625" style="30" customWidth="1"/>
    <col min="15" max="15" width="6.75390625" style="30" customWidth="1"/>
    <col min="16" max="16" width="8.375" style="30" customWidth="1"/>
    <col min="17" max="17" width="6.625" style="30" customWidth="1"/>
    <col min="18" max="18" width="7.50390625" style="30" customWidth="1"/>
    <col min="19" max="19" width="6.625" style="30" customWidth="1"/>
    <col min="20" max="20" width="7.875" style="30" customWidth="1"/>
    <col min="21" max="21" width="6.625" style="30" customWidth="1"/>
    <col min="22" max="23" width="6.50390625" style="30" customWidth="1"/>
    <col min="24" max="16384" width="9.00390625" style="30" customWidth="1"/>
  </cols>
  <sheetData>
    <row r="1" spans="1:14" ht="21">
      <c r="A1" s="258" t="s">
        <v>296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32"/>
      <c r="M1" s="31"/>
      <c r="N1" s="31"/>
    </row>
    <row r="2" spans="1:23" ht="16.5">
      <c r="A2" s="259" t="s">
        <v>295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260" t="s">
        <v>294</v>
      </c>
      <c r="M2" s="260"/>
      <c r="N2" s="260"/>
      <c r="O2" s="260"/>
      <c r="P2" s="260"/>
      <c r="Q2" s="260"/>
      <c r="R2" s="260"/>
      <c r="S2" s="260"/>
      <c r="T2" s="240"/>
      <c r="U2" s="173"/>
      <c r="V2" s="173"/>
      <c r="W2" s="173"/>
    </row>
    <row r="3" spans="22:23" ht="16.5">
      <c r="V3" s="261" t="s">
        <v>293</v>
      </c>
      <c r="W3" s="262"/>
    </row>
    <row r="4" spans="1:23" ht="16.5">
      <c r="A4" s="130"/>
      <c r="B4" s="33"/>
      <c r="C4" s="34"/>
      <c r="D4" s="35"/>
      <c r="E4" s="36"/>
      <c r="F4" s="36"/>
      <c r="G4" s="36"/>
      <c r="H4" s="36"/>
      <c r="I4" s="36"/>
      <c r="J4" s="36"/>
      <c r="K4" s="36"/>
      <c r="L4" s="36"/>
      <c r="M4" s="36" t="s">
        <v>292</v>
      </c>
      <c r="N4" s="36" t="s">
        <v>291</v>
      </c>
      <c r="O4" s="36" t="s">
        <v>290</v>
      </c>
      <c r="P4" s="36"/>
      <c r="Q4" s="36"/>
      <c r="R4" s="36"/>
      <c r="S4" s="36"/>
      <c r="T4" s="36"/>
      <c r="U4" s="36"/>
      <c r="V4" s="37"/>
      <c r="W4" s="131"/>
    </row>
    <row r="5" spans="1:23" ht="24.75" customHeight="1">
      <c r="A5" s="132"/>
      <c r="B5" s="38"/>
      <c r="C5" s="39"/>
      <c r="D5" s="33"/>
      <c r="E5" s="263" t="s">
        <v>289</v>
      </c>
      <c r="F5" s="264"/>
      <c r="G5" s="268" t="s">
        <v>288</v>
      </c>
      <c r="H5" s="269"/>
      <c r="I5" s="265" t="s">
        <v>287</v>
      </c>
      <c r="J5" s="266"/>
      <c r="K5" s="266"/>
      <c r="L5" s="266"/>
      <c r="M5" s="267"/>
      <c r="N5" s="254" t="s">
        <v>286</v>
      </c>
      <c r="O5" s="255"/>
      <c r="P5" s="254" t="s">
        <v>285</v>
      </c>
      <c r="Q5" s="255"/>
      <c r="R5" s="244" t="s">
        <v>284</v>
      </c>
      <c r="S5" s="245"/>
      <c r="T5" s="254" t="s">
        <v>283</v>
      </c>
      <c r="U5" s="255"/>
      <c r="V5" s="34"/>
      <c r="W5" s="102"/>
    </row>
    <row r="6" spans="1:23" ht="24.75" customHeight="1">
      <c r="A6" s="111" t="s">
        <v>282</v>
      </c>
      <c r="B6" s="38" t="s">
        <v>281</v>
      </c>
      <c r="C6" s="39" t="s">
        <v>280</v>
      </c>
      <c r="D6" s="39" t="s">
        <v>279</v>
      </c>
      <c r="E6" s="251" t="s">
        <v>278</v>
      </c>
      <c r="F6" s="251" t="s">
        <v>277</v>
      </c>
      <c r="G6" s="270"/>
      <c r="H6" s="271"/>
      <c r="I6" s="254" t="s">
        <v>276</v>
      </c>
      <c r="J6" s="255"/>
      <c r="K6" s="263" t="s">
        <v>275</v>
      </c>
      <c r="L6" s="283"/>
      <c r="M6" s="281"/>
      <c r="N6" s="256"/>
      <c r="O6" s="257"/>
      <c r="P6" s="256"/>
      <c r="Q6" s="257"/>
      <c r="R6" s="246"/>
      <c r="S6" s="247"/>
      <c r="T6" s="256"/>
      <c r="U6" s="257"/>
      <c r="V6" s="248" t="s">
        <v>274</v>
      </c>
      <c r="W6" s="275" t="s">
        <v>273</v>
      </c>
    </row>
    <row r="7" spans="1:23" ht="24.75" customHeight="1">
      <c r="A7" s="111" t="s">
        <v>272</v>
      </c>
      <c r="B7" s="38" t="s">
        <v>271</v>
      </c>
      <c r="C7" s="278" t="s">
        <v>270</v>
      </c>
      <c r="D7" s="38" t="s">
        <v>269</v>
      </c>
      <c r="E7" s="282"/>
      <c r="F7" s="282"/>
      <c r="G7" s="272"/>
      <c r="H7" s="273"/>
      <c r="I7" s="256"/>
      <c r="J7" s="257"/>
      <c r="K7" s="263" t="s">
        <v>117</v>
      </c>
      <c r="L7" s="281"/>
      <c r="M7" s="40" t="s">
        <v>118</v>
      </c>
      <c r="N7" s="251" t="s">
        <v>115</v>
      </c>
      <c r="O7" s="251" t="s">
        <v>116</v>
      </c>
      <c r="P7" s="251" t="s">
        <v>115</v>
      </c>
      <c r="Q7" s="251" t="s">
        <v>116</v>
      </c>
      <c r="R7" s="251" t="s">
        <v>115</v>
      </c>
      <c r="S7" s="251" t="s">
        <v>116</v>
      </c>
      <c r="T7" s="251" t="s">
        <v>115</v>
      </c>
      <c r="U7" s="251" t="s">
        <v>116</v>
      </c>
      <c r="V7" s="249"/>
      <c r="W7" s="276"/>
    </row>
    <row r="8" spans="1:23" ht="15.75" customHeight="1">
      <c r="A8" s="132"/>
      <c r="B8" s="38"/>
      <c r="C8" s="279"/>
      <c r="D8" s="39"/>
      <c r="E8" s="282"/>
      <c r="F8" s="282"/>
      <c r="G8" s="251" t="s">
        <v>115</v>
      </c>
      <c r="H8" s="251" t="s">
        <v>116</v>
      </c>
      <c r="I8" s="251" t="s">
        <v>115</v>
      </c>
      <c r="J8" s="251" t="s">
        <v>116</v>
      </c>
      <c r="K8" s="251" t="s">
        <v>115</v>
      </c>
      <c r="L8" s="251" t="s">
        <v>116</v>
      </c>
      <c r="M8" s="251" t="s">
        <v>116</v>
      </c>
      <c r="N8" s="279"/>
      <c r="O8" s="252"/>
      <c r="P8" s="252"/>
      <c r="Q8" s="252"/>
      <c r="R8" s="252"/>
      <c r="S8" s="252"/>
      <c r="T8" s="252"/>
      <c r="U8" s="252"/>
      <c r="V8" s="249"/>
      <c r="W8" s="276"/>
    </row>
    <row r="9" spans="1:23" ht="16.5">
      <c r="A9" s="133"/>
      <c r="B9" s="41"/>
      <c r="C9" s="280"/>
      <c r="D9" s="41"/>
      <c r="E9" s="274"/>
      <c r="F9" s="274"/>
      <c r="G9" s="274"/>
      <c r="H9" s="274"/>
      <c r="I9" s="274"/>
      <c r="J9" s="274"/>
      <c r="K9" s="274"/>
      <c r="L9" s="274"/>
      <c r="M9" s="274"/>
      <c r="N9" s="280"/>
      <c r="O9" s="253"/>
      <c r="P9" s="253"/>
      <c r="Q9" s="253"/>
      <c r="R9" s="253"/>
      <c r="S9" s="253"/>
      <c r="T9" s="253"/>
      <c r="U9" s="253"/>
      <c r="V9" s="250"/>
      <c r="W9" s="277"/>
    </row>
    <row r="10" spans="1:23" ht="30" customHeight="1">
      <c r="A10" s="132"/>
      <c r="B10" s="39" t="s">
        <v>268</v>
      </c>
      <c r="C10" s="62">
        <f aca="true" t="shared" si="0" ref="C10:W10">C11+C12</f>
        <v>160248</v>
      </c>
      <c r="D10" s="62">
        <f t="shared" si="0"/>
        <v>158454</v>
      </c>
      <c r="E10" s="62">
        <f t="shared" si="0"/>
        <v>5545</v>
      </c>
      <c r="F10" s="62">
        <f t="shared" si="0"/>
        <v>1927</v>
      </c>
      <c r="G10" s="62">
        <f t="shared" si="0"/>
        <v>26856</v>
      </c>
      <c r="H10" s="62">
        <f t="shared" si="0"/>
        <v>11055</v>
      </c>
      <c r="I10" s="62">
        <f t="shared" si="0"/>
        <v>9187</v>
      </c>
      <c r="J10" s="62">
        <f t="shared" si="0"/>
        <v>1485</v>
      </c>
      <c r="K10" s="62">
        <f t="shared" si="0"/>
        <v>5528</v>
      </c>
      <c r="L10" s="62">
        <f t="shared" si="0"/>
        <v>410</v>
      </c>
      <c r="M10" s="62">
        <f t="shared" si="0"/>
        <v>682</v>
      </c>
      <c r="N10" s="62">
        <f t="shared" si="0"/>
        <v>10223</v>
      </c>
      <c r="O10" s="62">
        <f t="shared" si="0"/>
        <v>4569</v>
      </c>
      <c r="P10" s="62">
        <f t="shared" si="0"/>
        <v>29944</v>
      </c>
      <c r="Q10" s="62">
        <f t="shared" si="0"/>
        <v>8701</v>
      </c>
      <c r="R10" s="62">
        <f t="shared" si="0"/>
        <v>19363</v>
      </c>
      <c r="S10" s="62">
        <f t="shared" si="0"/>
        <v>3214</v>
      </c>
      <c r="T10" s="62">
        <f t="shared" si="0"/>
        <v>17245</v>
      </c>
      <c r="U10" s="62">
        <f t="shared" si="0"/>
        <v>2010</v>
      </c>
      <c r="V10" s="62">
        <f t="shared" si="0"/>
        <v>510</v>
      </c>
      <c r="W10" s="134">
        <f t="shared" si="0"/>
        <v>1794</v>
      </c>
    </row>
    <row r="11" spans="1:23" ht="30" customHeight="1">
      <c r="A11" s="132" t="s">
        <v>267</v>
      </c>
      <c r="B11" s="39" t="s">
        <v>266</v>
      </c>
      <c r="C11" s="62">
        <f>D11+W11</f>
        <v>80193</v>
      </c>
      <c r="D11" s="62">
        <f>SUM(E11:V11)</f>
        <v>79981</v>
      </c>
      <c r="E11" s="62">
        <v>3672</v>
      </c>
      <c r="F11" s="62">
        <v>1235</v>
      </c>
      <c r="G11" s="62">
        <v>13197</v>
      </c>
      <c r="H11" s="62">
        <v>5972</v>
      </c>
      <c r="I11" s="62">
        <v>4668</v>
      </c>
      <c r="J11" s="62">
        <v>839</v>
      </c>
      <c r="K11" s="62">
        <v>3177</v>
      </c>
      <c r="L11" s="62">
        <v>269</v>
      </c>
      <c r="M11" s="62">
        <v>136</v>
      </c>
      <c r="N11" s="62">
        <v>5221</v>
      </c>
      <c r="O11" s="62">
        <v>2484</v>
      </c>
      <c r="P11" s="62">
        <v>15589</v>
      </c>
      <c r="Q11" s="62">
        <v>5221</v>
      </c>
      <c r="R11" s="62">
        <v>9528</v>
      </c>
      <c r="S11" s="62">
        <v>1708</v>
      </c>
      <c r="T11" s="62">
        <v>6201</v>
      </c>
      <c r="U11" s="62">
        <v>671</v>
      </c>
      <c r="V11" s="62">
        <v>193</v>
      </c>
      <c r="W11" s="134">
        <v>212</v>
      </c>
    </row>
    <row r="12" spans="1:23" ht="16.5">
      <c r="A12" s="135" t="s">
        <v>261</v>
      </c>
      <c r="B12" s="39" t="s">
        <v>119</v>
      </c>
      <c r="C12" s="62">
        <f>D12+W12</f>
        <v>80055</v>
      </c>
      <c r="D12" s="62">
        <f>SUM(E12:V12)</f>
        <v>78473</v>
      </c>
      <c r="E12" s="62">
        <v>1873</v>
      </c>
      <c r="F12" s="62">
        <v>692</v>
      </c>
      <c r="G12" s="62">
        <v>13659</v>
      </c>
      <c r="H12" s="62">
        <v>5083</v>
      </c>
      <c r="I12" s="62">
        <v>4519</v>
      </c>
      <c r="J12" s="62">
        <v>646</v>
      </c>
      <c r="K12" s="62">
        <v>2351</v>
      </c>
      <c r="L12" s="62">
        <v>141</v>
      </c>
      <c r="M12" s="62">
        <v>546</v>
      </c>
      <c r="N12" s="62">
        <v>5002</v>
      </c>
      <c r="O12" s="62">
        <v>2085</v>
      </c>
      <c r="P12" s="62">
        <v>14355</v>
      </c>
      <c r="Q12" s="62">
        <v>3480</v>
      </c>
      <c r="R12" s="62">
        <v>9835</v>
      </c>
      <c r="S12" s="62">
        <v>1506</v>
      </c>
      <c r="T12" s="62">
        <v>11044</v>
      </c>
      <c r="U12" s="62">
        <v>1339</v>
      </c>
      <c r="V12" s="62">
        <v>317</v>
      </c>
      <c r="W12" s="134">
        <v>1582</v>
      </c>
    </row>
    <row r="13" spans="1:23" ht="34.5" customHeight="1">
      <c r="A13" s="132"/>
      <c r="B13" s="39" t="s">
        <v>268</v>
      </c>
      <c r="C13" s="62">
        <f aca="true" t="shared" si="1" ref="C13:W13">C14+C15</f>
        <v>164753</v>
      </c>
      <c r="D13" s="62">
        <f t="shared" si="1"/>
        <v>163061</v>
      </c>
      <c r="E13" s="62">
        <f t="shared" si="1"/>
        <v>6163</v>
      </c>
      <c r="F13" s="62">
        <f t="shared" si="1"/>
        <v>2034</v>
      </c>
      <c r="G13" s="62">
        <f t="shared" si="1"/>
        <v>29300</v>
      </c>
      <c r="H13" s="62">
        <f t="shared" si="1"/>
        <v>11334</v>
      </c>
      <c r="I13" s="62">
        <f t="shared" si="1"/>
        <v>9422</v>
      </c>
      <c r="J13" s="62">
        <f t="shared" si="1"/>
        <v>1537</v>
      </c>
      <c r="K13" s="62">
        <f t="shared" si="1"/>
        <v>5644</v>
      </c>
      <c r="L13" s="62">
        <f t="shared" si="1"/>
        <v>415</v>
      </c>
      <c r="M13" s="62">
        <f t="shared" si="1"/>
        <v>690</v>
      </c>
      <c r="N13" s="62">
        <f t="shared" si="1"/>
        <v>10338</v>
      </c>
      <c r="O13" s="62">
        <f t="shared" si="1"/>
        <v>4533</v>
      </c>
      <c r="P13" s="62">
        <f t="shared" si="1"/>
        <v>30701</v>
      </c>
      <c r="Q13" s="62">
        <f t="shared" si="1"/>
        <v>9005</v>
      </c>
      <c r="R13" s="62">
        <f t="shared" si="1"/>
        <v>19373</v>
      </c>
      <c r="S13" s="62">
        <f t="shared" si="1"/>
        <v>3077</v>
      </c>
      <c r="T13" s="62">
        <f t="shared" si="1"/>
        <v>17013</v>
      </c>
      <c r="U13" s="62">
        <f t="shared" si="1"/>
        <v>2000</v>
      </c>
      <c r="V13" s="62">
        <f t="shared" si="1"/>
        <v>482</v>
      </c>
      <c r="W13" s="134">
        <f t="shared" si="1"/>
        <v>1692</v>
      </c>
    </row>
    <row r="14" spans="1:23" ht="34.5" customHeight="1">
      <c r="A14" s="132" t="s">
        <v>298</v>
      </c>
      <c r="B14" s="39" t="s">
        <v>266</v>
      </c>
      <c r="C14" s="62">
        <f>D14+W14</f>
        <v>80934</v>
      </c>
      <c r="D14" s="62">
        <f>SUM(E14:V14)</f>
        <v>80743</v>
      </c>
      <c r="E14" s="62">
        <v>4052</v>
      </c>
      <c r="F14" s="62">
        <v>1312</v>
      </c>
      <c r="G14" s="62">
        <v>14241</v>
      </c>
      <c r="H14" s="62">
        <v>6166</v>
      </c>
      <c r="I14" s="62">
        <v>4777</v>
      </c>
      <c r="J14" s="62">
        <v>861</v>
      </c>
      <c r="K14" s="62">
        <v>3200</v>
      </c>
      <c r="L14" s="62">
        <v>267</v>
      </c>
      <c r="M14" s="62">
        <v>137</v>
      </c>
      <c r="N14" s="62">
        <v>5226</v>
      </c>
      <c r="O14" s="62">
        <v>2431</v>
      </c>
      <c r="P14" s="62">
        <v>14744</v>
      </c>
      <c r="Q14" s="62">
        <v>5394</v>
      </c>
      <c r="R14" s="62">
        <v>9447</v>
      </c>
      <c r="S14" s="62">
        <v>1639</v>
      </c>
      <c r="T14" s="62">
        <v>6015</v>
      </c>
      <c r="U14" s="62">
        <v>659</v>
      </c>
      <c r="V14" s="62">
        <v>175</v>
      </c>
      <c r="W14" s="134">
        <v>191</v>
      </c>
    </row>
    <row r="15" spans="1:23" ht="34.5" customHeight="1">
      <c r="A15" s="135" t="s">
        <v>299</v>
      </c>
      <c r="B15" s="39" t="s">
        <v>119</v>
      </c>
      <c r="C15" s="62">
        <f>D15+W15</f>
        <v>83819</v>
      </c>
      <c r="D15" s="62">
        <f>SUM(E15:V15)</f>
        <v>82318</v>
      </c>
      <c r="E15" s="62">
        <v>2111</v>
      </c>
      <c r="F15" s="62">
        <v>722</v>
      </c>
      <c r="G15" s="62">
        <v>15059</v>
      </c>
      <c r="H15" s="62">
        <v>5168</v>
      </c>
      <c r="I15" s="62">
        <v>4645</v>
      </c>
      <c r="J15" s="62">
        <v>676</v>
      </c>
      <c r="K15" s="62">
        <v>2444</v>
      </c>
      <c r="L15" s="62">
        <v>148</v>
      </c>
      <c r="M15" s="62">
        <v>553</v>
      </c>
      <c r="N15" s="62">
        <v>5112</v>
      </c>
      <c r="O15" s="62">
        <v>2102</v>
      </c>
      <c r="P15" s="62">
        <v>15957</v>
      </c>
      <c r="Q15" s="62">
        <v>3611</v>
      </c>
      <c r="R15" s="62">
        <v>9926</v>
      </c>
      <c r="S15" s="62">
        <v>1438</v>
      </c>
      <c r="T15" s="62">
        <v>10998</v>
      </c>
      <c r="U15" s="62">
        <v>1341</v>
      </c>
      <c r="V15" s="62">
        <v>307</v>
      </c>
      <c r="W15" s="134">
        <v>1501</v>
      </c>
    </row>
    <row r="16" spans="1:23" ht="25.5" customHeight="1">
      <c r="A16" s="111"/>
      <c r="B16" s="39" t="s">
        <v>314</v>
      </c>
      <c r="C16" s="62">
        <f>SUM(C17:C18)</f>
        <v>169101</v>
      </c>
      <c r="D16" s="62">
        <f>SUM(D17:D18)</f>
        <v>167510</v>
      </c>
      <c r="E16" s="62">
        <f>SUM(E17:E18)</f>
        <v>6847</v>
      </c>
      <c r="F16" s="62">
        <f>SUM(F17:F18)</f>
        <v>2159</v>
      </c>
      <c r="G16" s="62">
        <f aca="true" t="shared" si="2" ref="G16:W16">SUM(G17:G18)</f>
        <v>31702</v>
      </c>
      <c r="H16" s="62">
        <f t="shared" si="2"/>
        <v>11589</v>
      </c>
      <c r="I16" s="62">
        <f t="shared" si="2"/>
        <v>9675</v>
      </c>
      <c r="J16" s="62">
        <f t="shared" si="2"/>
        <v>1600</v>
      </c>
      <c r="K16" s="62">
        <f t="shared" si="2"/>
        <v>5780</v>
      </c>
      <c r="L16" s="62">
        <f t="shared" si="2"/>
        <v>416</v>
      </c>
      <c r="M16" s="62">
        <f t="shared" si="2"/>
        <v>665</v>
      </c>
      <c r="N16" s="62">
        <f t="shared" si="2"/>
        <v>10505</v>
      </c>
      <c r="O16" s="62">
        <f t="shared" si="2"/>
        <v>4502</v>
      </c>
      <c r="P16" s="62">
        <f t="shared" si="2"/>
        <v>31281</v>
      </c>
      <c r="Q16" s="62">
        <f t="shared" si="2"/>
        <v>9043</v>
      </c>
      <c r="R16" s="62">
        <f t="shared" si="2"/>
        <v>19502</v>
      </c>
      <c r="S16" s="62">
        <f t="shared" si="2"/>
        <v>3061</v>
      </c>
      <c r="T16" s="62">
        <f t="shared" si="2"/>
        <v>16808</v>
      </c>
      <c r="U16" s="62">
        <f t="shared" si="2"/>
        <v>1909</v>
      </c>
      <c r="V16" s="62">
        <f t="shared" si="2"/>
        <v>466</v>
      </c>
      <c r="W16" s="134">
        <f t="shared" si="2"/>
        <v>1591</v>
      </c>
    </row>
    <row r="17" spans="1:23" ht="34.5" customHeight="1">
      <c r="A17" s="132" t="s">
        <v>307</v>
      </c>
      <c r="B17" s="39" t="s">
        <v>266</v>
      </c>
      <c r="C17" s="62">
        <f>D17+W17</f>
        <v>84073</v>
      </c>
      <c r="D17" s="62">
        <f>SUM(E17:V17)</f>
        <v>83907</v>
      </c>
      <c r="E17" s="62">
        <v>4489</v>
      </c>
      <c r="F17" s="62">
        <v>1322</v>
      </c>
      <c r="G17" s="62">
        <v>15336</v>
      </c>
      <c r="H17" s="62">
        <v>6358</v>
      </c>
      <c r="I17" s="62">
        <v>4913</v>
      </c>
      <c r="J17" s="62">
        <v>901</v>
      </c>
      <c r="K17" s="62">
        <v>3253</v>
      </c>
      <c r="L17" s="62">
        <v>266</v>
      </c>
      <c r="M17" s="62">
        <v>133</v>
      </c>
      <c r="N17" s="62">
        <v>5282</v>
      </c>
      <c r="O17" s="62">
        <v>2391</v>
      </c>
      <c r="P17" s="62">
        <v>16231</v>
      </c>
      <c r="Q17" s="62">
        <v>5382</v>
      </c>
      <c r="R17" s="62">
        <v>9436</v>
      </c>
      <c r="S17" s="62">
        <v>1615</v>
      </c>
      <c r="T17" s="62">
        <v>5851</v>
      </c>
      <c r="U17" s="62">
        <v>589</v>
      </c>
      <c r="V17" s="62">
        <v>159</v>
      </c>
      <c r="W17" s="134">
        <v>166</v>
      </c>
    </row>
    <row r="18" spans="1:23" ht="34.5" customHeight="1">
      <c r="A18" s="135" t="s">
        <v>308</v>
      </c>
      <c r="B18" s="39" t="s">
        <v>119</v>
      </c>
      <c r="C18" s="62">
        <f>D18+W18</f>
        <v>85028</v>
      </c>
      <c r="D18" s="62">
        <f>SUM(E18:V18)</f>
        <v>83603</v>
      </c>
      <c r="E18" s="62">
        <v>2358</v>
      </c>
      <c r="F18" s="62">
        <v>837</v>
      </c>
      <c r="G18" s="62">
        <v>16366</v>
      </c>
      <c r="H18" s="62">
        <v>5231</v>
      </c>
      <c r="I18" s="62">
        <v>4762</v>
      </c>
      <c r="J18" s="62">
        <v>699</v>
      </c>
      <c r="K18" s="62">
        <v>2527</v>
      </c>
      <c r="L18" s="62">
        <v>150</v>
      </c>
      <c r="M18" s="62">
        <v>532</v>
      </c>
      <c r="N18" s="62">
        <v>5223</v>
      </c>
      <c r="O18" s="62">
        <v>2111</v>
      </c>
      <c r="P18" s="62">
        <v>15050</v>
      </c>
      <c r="Q18" s="62">
        <v>3661</v>
      </c>
      <c r="R18" s="62">
        <v>10066</v>
      </c>
      <c r="S18" s="62">
        <v>1446</v>
      </c>
      <c r="T18" s="62">
        <v>10957</v>
      </c>
      <c r="U18" s="62">
        <v>1320</v>
      </c>
      <c r="V18" s="62">
        <v>307</v>
      </c>
      <c r="W18" s="134">
        <v>1425</v>
      </c>
    </row>
    <row r="19" spans="1:23" ht="25.5" customHeight="1">
      <c r="A19" s="111"/>
      <c r="B19" s="39" t="s">
        <v>268</v>
      </c>
      <c r="C19" s="62">
        <f>SUM(C20:C21)</f>
        <v>172483</v>
      </c>
      <c r="D19" s="62">
        <f>SUM(D20:D21)</f>
        <v>170989</v>
      </c>
      <c r="E19" s="62">
        <f>SUM(E20:E21)</f>
        <v>7393</v>
      </c>
      <c r="F19" s="62">
        <f>SUM(F20:F21)</f>
        <v>2290</v>
      </c>
      <c r="G19" s="62">
        <f aca="true" t="shared" si="3" ref="G19:W19">SUM(G20:G21)</f>
        <v>33882</v>
      </c>
      <c r="H19" s="62">
        <f t="shared" si="3"/>
        <v>11788</v>
      </c>
      <c r="I19" s="62">
        <f t="shared" si="3"/>
        <v>9877</v>
      </c>
      <c r="J19" s="62">
        <f t="shared" si="3"/>
        <v>1659</v>
      </c>
      <c r="K19" s="62">
        <f t="shared" si="3"/>
        <v>5822</v>
      </c>
      <c r="L19" s="62">
        <f t="shared" si="3"/>
        <v>412</v>
      </c>
      <c r="M19" s="62">
        <f t="shared" si="3"/>
        <v>637</v>
      </c>
      <c r="N19" s="62">
        <f t="shared" si="3"/>
        <v>10693</v>
      </c>
      <c r="O19" s="62">
        <f t="shared" si="3"/>
        <v>4571</v>
      </c>
      <c r="P19" s="62">
        <f t="shared" si="3"/>
        <v>31728</v>
      </c>
      <c r="Q19" s="62">
        <f t="shared" si="3"/>
        <v>8889</v>
      </c>
      <c r="R19" s="62">
        <f t="shared" si="3"/>
        <v>19476</v>
      </c>
      <c r="S19" s="62">
        <f t="shared" si="3"/>
        <v>3049</v>
      </c>
      <c r="T19" s="62">
        <f t="shared" si="3"/>
        <v>16551</v>
      </c>
      <c r="U19" s="62">
        <f t="shared" si="3"/>
        <v>1845</v>
      </c>
      <c r="V19" s="62">
        <f t="shared" si="3"/>
        <v>427</v>
      </c>
      <c r="W19" s="134">
        <f t="shared" si="3"/>
        <v>1494</v>
      </c>
    </row>
    <row r="20" spans="1:23" ht="34.5" customHeight="1">
      <c r="A20" s="132" t="s">
        <v>340</v>
      </c>
      <c r="B20" s="39" t="s">
        <v>266</v>
      </c>
      <c r="C20" s="62">
        <f>D20+W20</f>
        <v>85518</v>
      </c>
      <c r="D20" s="62">
        <f>SUM(E20:V20)</f>
        <v>85364</v>
      </c>
      <c r="E20" s="62">
        <v>4819</v>
      </c>
      <c r="F20" s="62">
        <v>1388</v>
      </c>
      <c r="G20" s="62">
        <v>16277</v>
      </c>
      <c r="H20" s="62">
        <v>6526</v>
      </c>
      <c r="I20" s="62">
        <v>4983</v>
      </c>
      <c r="J20" s="62">
        <v>925</v>
      </c>
      <c r="K20" s="62">
        <v>3253</v>
      </c>
      <c r="L20" s="62">
        <v>269</v>
      </c>
      <c r="M20" s="62">
        <v>126</v>
      </c>
      <c r="N20" s="62">
        <v>5320</v>
      </c>
      <c r="O20" s="62">
        <v>2404</v>
      </c>
      <c r="P20" s="62">
        <v>16437</v>
      </c>
      <c r="Q20" s="62">
        <v>5301</v>
      </c>
      <c r="R20" s="62">
        <v>9347</v>
      </c>
      <c r="S20" s="62">
        <v>1651</v>
      </c>
      <c r="T20" s="62">
        <v>5652</v>
      </c>
      <c r="U20" s="62">
        <v>552</v>
      </c>
      <c r="V20" s="62">
        <v>134</v>
      </c>
      <c r="W20" s="134">
        <v>154</v>
      </c>
    </row>
    <row r="21" spans="1:23" ht="34.5" customHeight="1">
      <c r="A21" s="135" t="s">
        <v>341</v>
      </c>
      <c r="B21" s="39" t="s">
        <v>119</v>
      </c>
      <c r="C21" s="62">
        <f>D21+W21</f>
        <v>86965</v>
      </c>
      <c r="D21" s="62">
        <f>SUM(E21:V21)</f>
        <v>85625</v>
      </c>
      <c r="E21" s="62">
        <v>2574</v>
      </c>
      <c r="F21" s="62">
        <v>902</v>
      </c>
      <c r="G21" s="62">
        <v>17605</v>
      </c>
      <c r="H21" s="62">
        <v>5262</v>
      </c>
      <c r="I21" s="62">
        <v>4894</v>
      </c>
      <c r="J21" s="62">
        <v>734</v>
      </c>
      <c r="K21" s="62">
        <v>2569</v>
      </c>
      <c r="L21" s="62">
        <v>143</v>
      </c>
      <c r="M21" s="62">
        <v>511</v>
      </c>
      <c r="N21" s="62">
        <v>5373</v>
      </c>
      <c r="O21" s="62">
        <v>2167</v>
      </c>
      <c r="P21" s="62">
        <v>15291</v>
      </c>
      <c r="Q21" s="62">
        <v>3588</v>
      </c>
      <c r="R21" s="62">
        <v>10129</v>
      </c>
      <c r="S21" s="62">
        <v>1398</v>
      </c>
      <c r="T21" s="62">
        <v>10899</v>
      </c>
      <c r="U21" s="62">
        <v>1293</v>
      </c>
      <c r="V21" s="62">
        <v>293</v>
      </c>
      <c r="W21" s="134">
        <v>1340</v>
      </c>
    </row>
    <row r="22" spans="1:23" ht="25.5" customHeight="1">
      <c r="A22" s="111"/>
      <c r="B22" s="39" t="s">
        <v>268</v>
      </c>
      <c r="C22" s="62">
        <f>SUM(C23:C24)</f>
        <v>175591</v>
      </c>
      <c r="D22" s="62">
        <f>SUM(D23:D24)</f>
        <v>174168</v>
      </c>
      <c r="E22" s="62">
        <f>SUM(E23:E24)</f>
        <v>7926</v>
      </c>
      <c r="F22" s="62">
        <f>SUM(F23:F24)</f>
        <v>2393</v>
      </c>
      <c r="G22" s="62">
        <f aca="true" t="shared" si="4" ref="G22:W22">SUM(G23:G24)</f>
        <v>36037</v>
      </c>
      <c r="H22" s="62">
        <f t="shared" si="4"/>
        <v>11985</v>
      </c>
      <c r="I22" s="62">
        <f t="shared" si="4"/>
        <v>10002</v>
      </c>
      <c r="J22" s="62">
        <f t="shared" si="4"/>
        <v>1615</v>
      </c>
      <c r="K22" s="62">
        <f t="shared" si="4"/>
        <v>5877</v>
      </c>
      <c r="L22" s="62">
        <f t="shared" si="4"/>
        <v>420</v>
      </c>
      <c r="M22" s="62">
        <f t="shared" si="4"/>
        <v>625</v>
      </c>
      <c r="N22" s="62">
        <f t="shared" si="4"/>
        <v>10885</v>
      </c>
      <c r="O22" s="62">
        <f t="shared" si="4"/>
        <v>4565</v>
      </c>
      <c r="P22" s="62">
        <f t="shared" si="4"/>
        <v>32289</v>
      </c>
      <c r="Q22" s="62">
        <f t="shared" si="4"/>
        <v>8658</v>
      </c>
      <c r="R22" s="62">
        <f t="shared" si="4"/>
        <v>19441</v>
      </c>
      <c r="S22" s="62">
        <f t="shared" si="4"/>
        <v>2931</v>
      </c>
      <c r="T22" s="62">
        <f t="shared" si="4"/>
        <v>16264</v>
      </c>
      <c r="U22" s="62">
        <f t="shared" si="4"/>
        <v>1864</v>
      </c>
      <c r="V22" s="62">
        <f t="shared" si="4"/>
        <v>391</v>
      </c>
      <c r="W22" s="134">
        <f t="shared" si="4"/>
        <v>1423</v>
      </c>
    </row>
    <row r="23" spans="1:23" ht="34.5" customHeight="1">
      <c r="A23" s="132" t="s">
        <v>352</v>
      </c>
      <c r="B23" s="39" t="s">
        <v>266</v>
      </c>
      <c r="C23" s="62">
        <f>D23+W23</f>
        <v>86780</v>
      </c>
      <c r="D23" s="62">
        <f>SUM(E23:V23)</f>
        <v>86629</v>
      </c>
      <c r="E23" s="62">
        <v>5126</v>
      </c>
      <c r="F23" s="62">
        <v>1469</v>
      </c>
      <c r="G23" s="62">
        <v>17204</v>
      </c>
      <c r="H23" s="62">
        <v>6701</v>
      </c>
      <c r="I23" s="62">
        <v>5050</v>
      </c>
      <c r="J23" s="62">
        <v>904</v>
      </c>
      <c r="K23" s="62">
        <v>3262</v>
      </c>
      <c r="L23" s="62">
        <v>262</v>
      </c>
      <c r="M23" s="62">
        <v>127</v>
      </c>
      <c r="N23" s="62">
        <v>5359</v>
      </c>
      <c r="O23" s="62">
        <v>2406</v>
      </c>
      <c r="P23" s="62">
        <v>16718</v>
      </c>
      <c r="Q23" s="62">
        <v>5146</v>
      </c>
      <c r="R23" s="62">
        <v>9242</v>
      </c>
      <c r="S23" s="62">
        <v>1534</v>
      </c>
      <c r="T23" s="62">
        <v>5456</v>
      </c>
      <c r="U23" s="62">
        <v>548</v>
      </c>
      <c r="V23" s="62">
        <v>115</v>
      </c>
      <c r="W23" s="134">
        <v>151</v>
      </c>
    </row>
    <row r="24" spans="1:23" ht="34.5" customHeight="1">
      <c r="A24" s="135" t="s">
        <v>353</v>
      </c>
      <c r="B24" s="39" t="s">
        <v>119</v>
      </c>
      <c r="C24" s="62">
        <f>D24+W24</f>
        <v>88811</v>
      </c>
      <c r="D24" s="62">
        <f>SUM(E24:V24)</f>
        <v>87539</v>
      </c>
      <c r="E24" s="62">
        <v>2800</v>
      </c>
      <c r="F24" s="62">
        <v>924</v>
      </c>
      <c r="G24" s="62">
        <v>18833</v>
      </c>
      <c r="H24" s="62">
        <v>5284</v>
      </c>
      <c r="I24" s="62">
        <v>4952</v>
      </c>
      <c r="J24" s="62">
        <v>711</v>
      </c>
      <c r="K24" s="62">
        <v>2615</v>
      </c>
      <c r="L24" s="62">
        <v>158</v>
      </c>
      <c r="M24" s="62">
        <v>498</v>
      </c>
      <c r="N24" s="62">
        <v>5526</v>
      </c>
      <c r="O24" s="62">
        <v>2159</v>
      </c>
      <c r="P24" s="62">
        <v>15571</v>
      </c>
      <c r="Q24" s="62">
        <v>3512</v>
      </c>
      <c r="R24" s="62">
        <v>10199</v>
      </c>
      <c r="S24" s="62">
        <v>1397</v>
      </c>
      <c r="T24" s="62">
        <v>10808</v>
      </c>
      <c r="U24" s="62">
        <v>1316</v>
      </c>
      <c r="V24" s="62">
        <v>276</v>
      </c>
      <c r="W24" s="134">
        <v>1272</v>
      </c>
    </row>
    <row r="25" spans="1:23" ht="25.5" customHeight="1">
      <c r="A25" s="111"/>
      <c r="B25" s="39" t="s">
        <v>268</v>
      </c>
      <c r="C25" s="62">
        <f>SUM(C26:C27)</f>
        <v>178576</v>
      </c>
      <c r="D25" s="62">
        <f>SUM(D26:D27)</f>
        <v>177250</v>
      </c>
      <c r="E25" s="62">
        <f>SUM(E26:E27)</f>
        <v>8317</v>
      </c>
      <c r="F25" s="62">
        <f>SUM(F26:F27)</f>
        <v>2472</v>
      </c>
      <c r="G25" s="62">
        <f aca="true" t="shared" si="5" ref="G25:W25">SUM(G26:G27)</f>
        <v>38045</v>
      </c>
      <c r="H25" s="62">
        <f t="shared" si="5"/>
        <v>12290</v>
      </c>
      <c r="I25" s="62">
        <f t="shared" si="5"/>
        <v>10233</v>
      </c>
      <c r="J25" s="62">
        <f t="shared" si="5"/>
        <v>1592</v>
      </c>
      <c r="K25" s="62">
        <f t="shared" si="5"/>
        <v>5973</v>
      </c>
      <c r="L25" s="62">
        <f t="shared" si="5"/>
        <v>423</v>
      </c>
      <c r="M25" s="62">
        <f t="shared" si="5"/>
        <v>640</v>
      </c>
      <c r="N25" s="62">
        <f t="shared" si="5"/>
        <v>10984</v>
      </c>
      <c r="O25" s="62">
        <f t="shared" si="5"/>
        <v>4630</v>
      </c>
      <c r="P25" s="62">
        <f t="shared" si="5"/>
        <v>32757</v>
      </c>
      <c r="Q25" s="62">
        <f t="shared" si="5"/>
        <v>8536</v>
      </c>
      <c r="R25" s="62">
        <f t="shared" si="5"/>
        <v>19332</v>
      </c>
      <c r="S25" s="62">
        <f t="shared" si="5"/>
        <v>2876</v>
      </c>
      <c r="T25" s="62">
        <f t="shared" si="5"/>
        <v>16018</v>
      </c>
      <c r="U25" s="62">
        <f t="shared" si="5"/>
        <v>1759</v>
      </c>
      <c r="V25" s="62">
        <f t="shared" si="5"/>
        <v>373</v>
      </c>
      <c r="W25" s="134">
        <f t="shared" si="5"/>
        <v>1326</v>
      </c>
    </row>
    <row r="26" spans="1:23" ht="34.5" customHeight="1">
      <c r="A26" s="132" t="s">
        <v>359</v>
      </c>
      <c r="B26" s="39" t="s">
        <v>266</v>
      </c>
      <c r="C26" s="62">
        <f>D26+W26</f>
        <v>88081</v>
      </c>
      <c r="D26" s="62">
        <f>SUM(E26:V26)</f>
        <v>87941</v>
      </c>
      <c r="E26" s="62">
        <v>5353</v>
      </c>
      <c r="F26" s="62">
        <v>1505</v>
      </c>
      <c r="G26" s="62">
        <v>18138</v>
      </c>
      <c r="H26" s="62">
        <v>6857</v>
      </c>
      <c r="I26" s="62">
        <v>5147</v>
      </c>
      <c r="J26" s="62">
        <v>882</v>
      </c>
      <c r="K26" s="62">
        <v>3282</v>
      </c>
      <c r="L26" s="62">
        <v>267</v>
      </c>
      <c r="M26" s="62">
        <v>138</v>
      </c>
      <c r="N26" s="62">
        <v>5389</v>
      </c>
      <c r="O26" s="62">
        <v>2428</v>
      </c>
      <c r="P26" s="62">
        <v>16921</v>
      </c>
      <c r="Q26" s="62">
        <v>5089</v>
      </c>
      <c r="R26" s="62">
        <v>9129</v>
      </c>
      <c r="S26" s="62">
        <v>1522</v>
      </c>
      <c r="T26" s="62">
        <v>5273</v>
      </c>
      <c r="U26" s="62">
        <v>512</v>
      </c>
      <c r="V26" s="62">
        <v>109</v>
      </c>
      <c r="W26" s="134">
        <v>140</v>
      </c>
    </row>
    <row r="27" spans="1:23" ht="34.5" customHeight="1">
      <c r="A27" s="135" t="s">
        <v>360</v>
      </c>
      <c r="B27" s="39" t="s">
        <v>119</v>
      </c>
      <c r="C27" s="62">
        <f>D27+W27</f>
        <v>90495</v>
      </c>
      <c r="D27" s="62">
        <f>SUM(E27:V27)</f>
        <v>89309</v>
      </c>
      <c r="E27" s="62">
        <v>2964</v>
      </c>
      <c r="F27" s="62">
        <v>967</v>
      </c>
      <c r="G27" s="62">
        <v>19907</v>
      </c>
      <c r="H27" s="62">
        <v>5433</v>
      </c>
      <c r="I27" s="62">
        <v>5086</v>
      </c>
      <c r="J27" s="62">
        <v>710</v>
      </c>
      <c r="K27" s="62">
        <v>2691</v>
      </c>
      <c r="L27" s="62">
        <v>156</v>
      </c>
      <c r="M27" s="62">
        <v>502</v>
      </c>
      <c r="N27" s="62">
        <v>5595</v>
      </c>
      <c r="O27" s="62">
        <v>2202</v>
      </c>
      <c r="P27" s="62">
        <v>15836</v>
      </c>
      <c r="Q27" s="62">
        <v>3447</v>
      </c>
      <c r="R27" s="62">
        <v>10203</v>
      </c>
      <c r="S27" s="62">
        <v>1354</v>
      </c>
      <c r="T27" s="62">
        <v>10745</v>
      </c>
      <c r="U27" s="62">
        <v>1247</v>
      </c>
      <c r="V27" s="62">
        <v>264</v>
      </c>
      <c r="W27" s="134">
        <v>1186</v>
      </c>
    </row>
    <row r="28" spans="1:23" ht="25.5" customHeight="1">
      <c r="A28" s="111"/>
      <c r="B28" s="39" t="s">
        <v>268</v>
      </c>
      <c r="C28" s="62">
        <f>SUM(C29:C30)</f>
        <v>179288</v>
      </c>
      <c r="D28" s="62">
        <f>SUM(D29:D30)</f>
        <v>178050</v>
      </c>
      <c r="E28" s="62">
        <f>SUM(E29:E30)</f>
        <v>8570</v>
      </c>
      <c r="F28" s="62">
        <f>SUM(F29:F30)</f>
        <v>2623</v>
      </c>
      <c r="G28" s="62">
        <f aca="true" t="shared" si="6" ref="G28:W28">SUM(G29:G30)</f>
        <v>39431</v>
      </c>
      <c r="H28" s="62">
        <f t="shared" si="6"/>
        <v>12297</v>
      </c>
      <c r="I28" s="62">
        <f t="shared" si="6"/>
        <v>10195</v>
      </c>
      <c r="J28" s="62">
        <f t="shared" si="6"/>
        <v>1593</v>
      </c>
      <c r="K28" s="62">
        <f t="shared" si="6"/>
        <v>5986</v>
      </c>
      <c r="L28" s="62">
        <f t="shared" si="6"/>
        <v>426</v>
      </c>
      <c r="M28" s="62">
        <f t="shared" si="6"/>
        <v>627</v>
      </c>
      <c r="N28" s="62">
        <f t="shared" si="6"/>
        <v>10843</v>
      </c>
      <c r="O28" s="62">
        <f t="shared" si="6"/>
        <v>4592</v>
      </c>
      <c r="P28" s="62">
        <f t="shared" si="6"/>
        <v>32728</v>
      </c>
      <c r="Q28" s="62">
        <f t="shared" si="6"/>
        <v>8505</v>
      </c>
      <c r="R28" s="62">
        <f t="shared" si="6"/>
        <v>19220</v>
      </c>
      <c r="S28" s="62">
        <f t="shared" si="6"/>
        <v>2777</v>
      </c>
      <c r="T28" s="62">
        <f t="shared" si="6"/>
        <v>15629</v>
      </c>
      <c r="U28" s="62">
        <f t="shared" si="6"/>
        <v>1668</v>
      </c>
      <c r="V28" s="62">
        <f t="shared" si="6"/>
        <v>340</v>
      </c>
      <c r="W28" s="134">
        <f t="shared" si="6"/>
        <v>1238</v>
      </c>
    </row>
    <row r="29" spans="1:23" ht="34.5" customHeight="1">
      <c r="A29" s="132" t="s">
        <v>370</v>
      </c>
      <c r="B29" s="39" t="s">
        <v>266</v>
      </c>
      <c r="C29" s="62">
        <f>D29+W29</f>
        <v>88306</v>
      </c>
      <c r="D29" s="62">
        <f>SUM(E29:V29)</f>
        <v>88180</v>
      </c>
      <c r="E29" s="62">
        <v>5500</v>
      </c>
      <c r="F29" s="62">
        <v>1600</v>
      </c>
      <c r="G29" s="62">
        <v>18752</v>
      </c>
      <c r="H29" s="62">
        <v>6837</v>
      </c>
      <c r="I29" s="62">
        <v>5143</v>
      </c>
      <c r="J29" s="62">
        <v>900</v>
      </c>
      <c r="K29" s="62">
        <v>3264</v>
      </c>
      <c r="L29" s="62">
        <v>268</v>
      </c>
      <c r="M29" s="62">
        <v>148</v>
      </c>
      <c r="N29" s="62">
        <v>5287</v>
      </c>
      <c r="O29" s="62">
        <v>2441</v>
      </c>
      <c r="P29" s="62">
        <v>16856</v>
      </c>
      <c r="Q29" s="62">
        <v>5103</v>
      </c>
      <c r="R29" s="62">
        <v>9005</v>
      </c>
      <c r="S29" s="62">
        <v>1440</v>
      </c>
      <c r="T29" s="62">
        <v>5067</v>
      </c>
      <c r="U29" s="62">
        <v>470</v>
      </c>
      <c r="V29" s="62">
        <v>99</v>
      </c>
      <c r="W29" s="134">
        <v>126</v>
      </c>
    </row>
    <row r="30" spans="1:23" ht="34.5" customHeight="1">
      <c r="A30" s="135" t="s">
        <v>371</v>
      </c>
      <c r="B30" s="39" t="s">
        <v>119</v>
      </c>
      <c r="C30" s="62">
        <f>D30+W30</f>
        <v>90982</v>
      </c>
      <c r="D30" s="62">
        <f>SUM(E30:V30)</f>
        <v>89870</v>
      </c>
      <c r="E30" s="62">
        <v>3070</v>
      </c>
      <c r="F30" s="62">
        <v>1023</v>
      </c>
      <c r="G30" s="62">
        <v>20679</v>
      </c>
      <c r="H30" s="62">
        <v>5460</v>
      </c>
      <c r="I30" s="62">
        <v>5052</v>
      </c>
      <c r="J30" s="62">
        <v>693</v>
      </c>
      <c r="K30" s="62">
        <v>2722</v>
      </c>
      <c r="L30" s="62">
        <v>158</v>
      </c>
      <c r="M30" s="62">
        <v>479</v>
      </c>
      <c r="N30" s="62">
        <v>5556</v>
      </c>
      <c r="O30" s="62">
        <v>2151</v>
      </c>
      <c r="P30" s="62">
        <v>15872</v>
      </c>
      <c r="Q30" s="62">
        <v>3402</v>
      </c>
      <c r="R30" s="62">
        <v>10215</v>
      </c>
      <c r="S30" s="62">
        <v>1337</v>
      </c>
      <c r="T30" s="62">
        <v>10562</v>
      </c>
      <c r="U30" s="62">
        <v>1198</v>
      </c>
      <c r="V30" s="62">
        <v>241</v>
      </c>
      <c r="W30" s="134">
        <v>1112</v>
      </c>
    </row>
    <row r="31" spans="1:23" ht="25.5" customHeight="1">
      <c r="A31" s="111"/>
      <c r="B31" s="39" t="s">
        <v>268</v>
      </c>
      <c r="C31" s="62">
        <f>SUM(C32:C33)</f>
        <v>180105</v>
      </c>
      <c r="D31" s="62">
        <f>SUM(D32:D33)</f>
        <v>178963</v>
      </c>
      <c r="E31" s="62">
        <f>SUM(E32:E33)</f>
        <v>8930</v>
      </c>
      <c r="F31" s="62">
        <f>SUM(F32:F33)</f>
        <v>2704</v>
      </c>
      <c r="G31" s="62">
        <f aca="true" t="shared" si="7" ref="G31:W31">SUM(G32:G33)</f>
        <v>40733</v>
      </c>
      <c r="H31" s="62">
        <f t="shared" si="7"/>
        <v>12291</v>
      </c>
      <c r="I31" s="62">
        <f t="shared" si="7"/>
        <v>10178</v>
      </c>
      <c r="J31" s="62">
        <f t="shared" si="7"/>
        <v>1590</v>
      </c>
      <c r="K31" s="62">
        <f t="shared" si="7"/>
        <v>5983</v>
      </c>
      <c r="L31" s="62">
        <f t="shared" si="7"/>
        <v>407</v>
      </c>
      <c r="M31" s="62">
        <f t="shared" si="7"/>
        <v>632</v>
      </c>
      <c r="N31" s="62">
        <f t="shared" si="7"/>
        <v>10810</v>
      </c>
      <c r="O31" s="62">
        <f t="shared" si="7"/>
        <v>4557</v>
      </c>
      <c r="P31" s="62">
        <f t="shared" si="7"/>
        <v>32762</v>
      </c>
      <c r="Q31" s="62">
        <f t="shared" si="7"/>
        <v>8470</v>
      </c>
      <c r="R31" s="62">
        <f t="shared" si="7"/>
        <v>19008</v>
      </c>
      <c r="S31" s="62">
        <f t="shared" si="7"/>
        <v>2812</v>
      </c>
      <c r="T31" s="62">
        <f t="shared" si="7"/>
        <v>15190</v>
      </c>
      <c r="U31" s="62">
        <f t="shared" si="7"/>
        <v>1579</v>
      </c>
      <c r="V31" s="62">
        <f t="shared" si="7"/>
        <v>327</v>
      </c>
      <c r="W31" s="134">
        <f t="shared" si="7"/>
        <v>1142</v>
      </c>
    </row>
    <row r="32" spans="1:23" ht="34.5" customHeight="1">
      <c r="A32" s="132" t="s">
        <v>376</v>
      </c>
      <c r="B32" s="39" t="s">
        <v>266</v>
      </c>
      <c r="C32" s="62">
        <f>D32+W32</f>
        <v>88470</v>
      </c>
      <c r="D32" s="62">
        <f>SUM(E32:V32)</f>
        <v>88355</v>
      </c>
      <c r="E32" s="62">
        <v>5684</v>
      </c>
      <c r="F32" s="62">
        <v>1649</v>
      </c>
      <c r="G32" s="62">
        <v>19367</v>
      </c>
      <c r="H32" s="62">
        <v>6824</v>
      </c>
      <c r="I32" s="62">
        <v>5112</v>
      </c>
      <c r="J32" s="62">
        <v>892</v>
      </c>
      <c r="K32" s="62">
        <v>3247</v>
      </c>
      <c r="L32" s="62">
        <v>251</v>
      </c>
      <c r="M32" s="62">
        <v>156</v>
      </c>
      <c r="N32" s="62">
        <v>5241</v>
      </c>
      <c r="O32" s="62">
        <v>2406</v>
      </c>
      <c r="P32" s="62">
        <v>16835</v>
      </c>
      <c r="Q32" s="62">
        <v>5078</v>
      </c>
      <c r="R32" s="62">
        <v>8814</v>
      </c>
      <c r="S32" s="62">
        <v>1470</v>
      </c>
      <c r="T32" s="62">
        <v>4824</v>
      </c>
      <c r="U32" s="62">
        <v>413</v>
      </c>
      <c r="V32" s="62">
        <v>92</v>
      </c>
      <c r="W32" s="134">
        <v>115</v>
      </c>
    </row>
    <row r="33" spans="1:23" ht="34.5" customHeight="1">
      <c r="A33" s="136" t="s">
        <v>377</v>
      </c>
      <c r="B33" s="42" t="s">
        <v>119</v>
      </c>
      <c r="C33" s="63">
        <f>D33+W33</f>
        <v>91635</v>
      </c>
      <c r="D33" s="63">
        <f>SUM(E33:V33)</f>
        <v>90608</v>
      </c>
      <c r="E33" s="63">
        <v>3246</v>
      </c>
      <c r="F33" s="63">
        <v>1055</v>
      </c>
      <c r="G33" s="63">
        <v>21366</v>
      </c>
      <c r="H33" s="63">
        <v>5467</v>
      </c>
      <c r="I33" s="63">
        <v>5066</v>
      </c>
      <c r="J33" s="63">
        <v>698</v>
      </c>
      <c r="K33" s="63">
        <v>2736</v>
      </c>
      <c r="L33" s="63">
        <v>156</v>
      </c>
      <c r="M33" s="63">
        <v>476</v>
      </c>
      <c r="N33" s="63">
        <v>5569</v>
      </c>
      <c r="O33" s="63">
        <v>2151</v>
      </c>
      <c r="P33" s="63">
        <v>15927</v>
      </c>
      <c r="Q33" s="63">
        <v>3392</v>
      </c>
      <c r="R33" s="63">
        <v>10194</v>
      </c>
      <c r="S33" s="63">
        <v>1342</v>
      </c>
      <c r="T33" s="63">
        <v>10366</v>
      </c>
      <c r="U33" s="63">
        <v>1166</v>
      </c>
      <c r="V33" s="63">
        <v>235</v>
      </c>
      <c r="W33" s="137">
        <v>1027</v>
      </c>
    </row>
    <row r="34" spans="1:16" ht="16.5">
      <c r="A34" s="31" t="s">
        <v>369</v>
      </c>
      <c r="B34" s="31"/>
      <c r="C34" s="31"/>
      <c r="D34" s="43" t="s">
        <v>206</v>
      </c>
      <c r="E34" s="43" t="s">
        <v>206</v>
      </c>
      <c r="F34" s="43"/>
      <c r="G34" s="43"/>
      <c r="H34" s="43"/>
      <c r="I34" s="43"/>
      <c r="J34" s="43"/>
      <c r="K34" s="43"/>
      <c r="L34" s="43"/>
      <c r="M34" s="43" t="s">
        <v>206</v>
      </c>
      <c r="N34" s="43"/>
      <c r="O34" s="61" t="s">
        <v>206</v>
      </c>
      <c r="P34" s="61" t="s">
        <v>206</v>
      </c>
    </row>
    <row r="35" spans="4:14" ht="16.5"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</row>
    <row r="36" spans="4:14" ht="16.5"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</row>
    <row r="37" spans="4:14" ht="16.5"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</row>
    <row r="38" spans="4:14" ht="16.5"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</row>
    <row r="39" spans="4:14" ht="16.5"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</row>
    <row r="40" spans="4:14" ht="16.5"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</row>
    <row r="41" spans="4:14" ht="16.5"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</row>
    <row r="42" spans="4:14" ht="16.5"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</row>
    <row r="43" spans="4:14" ht="16.5"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</row>
  </sheetData>
  <sheetProtection/>
  <mergeCells count="34">
    <mergeCell ref="W6:W9"/>
    <mergeCell ref="C7:C9"/>
    <mergeCell ref="K7:L7"/>
    <mergeCell ref="N7:N9"/>
    <mergeCell ref="O7:O9"/>
    <mergeCell ref="P7:P9"/>
    <mergeCell ref="E6:E9"/>
    <mergeCell ref="F6:F9"/>
    <mergeCell ref="I6:J7"/>
    <mergeCell ref="K6:M6"/>
    <mergeCell ref="G5:H7"/>
    <mergeCell ref="J8:J9"/>
    <mergeCell ref="K8:K9"/>
    <mergeCell ref="L8:L9"/>
    <mergeCell ref="M8:M9"/>
    <mergeCell ref="G8:G9"/>
    <mergeCell ref="H8:H9"/>
    <mergeCell ref="I8:I9"/>
    <mergeCell ref="A1:K1"/>
    <mergeCell ref="A2:K2"/>
    <mergeCell ref="L2:W2"/>
    <mergeCell ref="V3:W3"/>
    <mergeCell ref="E5:F5"/>
    <mergeCell ref="Q7:Q9"/>
    <mergeCell ref="R7:R9"/>
    <mergeCell ref="I5:M5"/>
    <mergeCell ref="N5:O6"/>
    <mergeCell ref="P5:Q6"/>
    <mergeCell ref="R5:S6"/>
    <mergeCell ref="V6:V9"/>
    <mergeCell ref="U7:U9"/>
    <mergeCell ref="S7:S9"/>
    <mergeCell ref="T7:T9"/>
    <mergeCell ref="T5:U6"/>
  </mergeCells>
  <printOptions/>
  <pageMargins left="0.7480314960629921" right="0.7480314960629921" top="0.984251968503937" bottom="0.984251968503937" header="0.5118110236220472" footer="0.5118110236220472"/>
  <pageSetup firstPageNumber="14" useFirstPageNumber="1" fitToWidth="0" fitToHeight="1" horizontalDpi="600" verticalDpi="600" orientation="portrait" paperSize="9" scale="78" r:id="rId1"/>
  <headerFooter alignWithMargins="0">
    <oddFooter>&amp;C第 &amp;P 頁</oddFooter>
  </headerFooter>
  <colBreaks count="1" manualBreakCount="1">
    <brk id="13" max="65535" man="1"/>
  </colBreaks>
  <ignoredErrors>
    <ignoredError sqref="C25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P32"/>
  <sheetViews>
    <sheetView showGridLines="0" zoomScale="64" zoomScaleNormal="64" zoomScalePageLayoutView="0" workbookViewId="0" topLeftCell="A1">
      <selection activeCell="S6" sqref="S6"/>
    </sheetView>
  </sheetViews>
  <sheetFormatPr defaultColWidth="9.00390625" defaultRowHeight="16.5"/>
  <cols>
    <col min="1" max="1" width="17.625" style="0" customWidth="1"/>
    <col min="2" max="2" width="11.50390625" style="0" customWidth="1"/>
    <col min="3" max="4" width="11.625" style="0" customWidth="1"/>
    <col min="5" max="5" width="10.375" style="0" customWidth="1"/>
    <col min="6" max="6" width="10.50390625" style="0" customWidth="1"/>
    <col min="7" max="8" width="10.25390625" style="0" customWidth="1"/>
    <col min="9" max="9" width="10.75390625" style="0" customWidth="1"/>
    <col min="10" max="10" width="10.375" style="0" customWidth="1"/>
    <col min="11" max="11" width="11.375" style="0" bestFit="1" customWidth="1"/>
    <col min="12" max="12" width="10.125" style="0" customWidth="1"/>
    <col min="13" max="13" width="10.00390625" style="0" customWidth="1"/>
    <col min="14" max="14" width="11.125" style="0" bestFit="1" customWidth="1"/>
    <col min="15" max="15" width="9.625" style="0" customWidth="1"/>
    <col min="16" max="16" width="9.25390625" style="0" customWidth="1"/>
  </cols>
  <sheetData>
    <row r="1" spans="3:13" ht="21">
      <c r="C1" s="16" t="s">
        <v>22</v>
      </c>
      <c r="D1" s="16" t="s">
        <v>23</v>
      </c>
      <c r="L1" s="196" t="s">
        <v>166</v>
      </c>
      <c r="M1" s="196"/>
    </row>
    <row r="2" spans="1:16" ht="24.75" customHeight="1">
      <c r="A2" s="197" t="s">
        <v>168</v>
      </c>
      <c r="B2" s="296"/>
      <c r="C2" s="296"/>
      <c r="D2" s="296"/>
      <c r="E2" s="296"/>
      <c r="F2" s="296"/>
      <c r="G2" s="296"/>
      <c r="H2" s="289" t="s">
        <v>176</v>
      </c>
      <c r="I2" s="289"/>
      <c r="J2" s="289"/>
      <c r="K2" s="289"/>
      <c r="L2" s="289"/>
      <c r="M2" s="289"/>
      <c r="N2" s="289"/>
      <c r="O2" s="289"/>
      <c r="P2" s="289"/>
    </row>
    <row r="3" spans="6:16" ht="24.75" customHeight="1">
      <c r="F3" s="57"/>
      <c r="G3" s="7" t="s">
        <v>7</v>
      </c>
      <c r="H3" s="57"/>
      <c r="I3" s="57"/>
      <c r="J3" s="57"/>
      <c r="O3" s="291" t="s">
        <v>170</v>
      </c>
      <c r="P3" s="291"/>
    </row>
    <row r="4" spans="1:16" ht="24.75" customHeight="1">
      <c r="A4" s="235" t="s">
        <v>45</v>
      </c>
      <c r="B4" s="288" t="s">
        <v>167</v>
      </c>
      <c r="C4" s="288"/>
      <c r="D4" s="288"/>
      <c r="E4" s="288" t="s">
        <v>43</v>
      </c>
      <c r="F4" s="288"/>
      <c r="G4" s="288"/>
      <c r="H4" s="288" t="s">
        <v>42</v>
      </c>
      <c r="I4" s="288"/>
      <c r="J4" s="288"/>
      <c r="K4" s="288" t="s">
        <v>44</v>
      </c>
      <c r="L4" s="288"/>
      <c r="M4" s="288"/>
      <c r="N4" s="288" t="s">
        <v>169</v>
      </c>
      <c r="O4" s="288"/>
      <c r="P4" s="293"/>
    </row>
    <row r="5" spans="1:16" ht="24.75" customHeight="1">
      <c r="A5" s="236"/>
      <c r="B5" s="4" t="s">
        <v>39</v>
      </c>
      <c r="C5" s="4" t="s">
        <v>40</v>
      </c>
      <c r="D5" s="4" t="s">
        <v>41</v>
      </c>
      <c r="E5" s="4" t="s">
        <v>93</v>
      </c>
      <c r="F5" s="4" t="s">
        <v>40</v>
      </c>
      <c r="G5" s="4" t="s">
        <v>41</v>
      </c>
      <c r="H5" s="4" t="s">
        <v>39</v>
      </c>
      <c r="I5" s="4" t="s">
        <v>40</v>
      </c>
      <c r="J5" s="4" t="s">
        <v>41</v>
      </c>
      <c r="K5" s="4" t="s">
        <v>39</v>
      </c>
      <c r="L5" s="4" t="s">
        <v>40</v>
      </c>
      <c r="M5" s="4" t="s">
        <v>41</v>
      </c>
      <c r="N5" s="4" t="s">
        <v>39</v>
      </c>
      <c r="O5" s="4" t="s">
        <v>40</v>
      </c>
      <c r="P5" s="127" t="s">
        <v>41</v>
      </c>
    </row>
    <row r="6" spans="1:16" ht="34.5" customHeight="1">
      <c r="A6" s="24" t="s">
        <v>259</v>
      </c>
      <c r="B6" s="23">
        <f aca="true" t="shared" si="0" ref="B6:B11">SUM(C6:D6)</f>
        <v>187420</v>
      </c>
      <c r="C6" s="23">
        <f aca="true" t="shared" si="1" ref="C6:D8">SUM(F6,I6,L6,O6)</f>
        <v>94315</v>
      </c>
      <c r="D6" s="23">
        <f t="shared" si="1"/>
        <v>93105</v>
      </c>
      <c r="E6" s="23">
        <f>SUM(F6:G6)</f>
        <v>83266</v>
      </c>
      <c r="F6" s="23">
        <v>45799</v>
      </c>
      <c r="G6" s="23">
        <v>37467</v>
      </c>
      <c r="H6" s="23">
        <f>SUM(I6:J6)</f>
        <v>81365</v>
      </c>
      <c r="I6" s="23">
        <v>40638</v>
      </c>
      <c r="J6" s="84">
        <v>40727</v>
      </c>
      <c r="K6" s="23">
        <f>SUM(L6:M6)</f>
        <v>13879</v>
      </c>
      <c r="L6" s="84">
        <v>6511</v>
      </c>
      <c r="M6" s="23">
        <v>7368</v>
      </c>
      <c r="N6" s="23">
        <f>SUM(O6:P6)</f>
        <v>8910</v>
      </c>
      <c r="O6" s="84">
        <v>1367</v>
      </c>
      <c r="P6" s="140">
        <v>7543</v>
      </c>
    </row>
    <row r="7" spans="1:16" ht="34.5" customHeight="1">
      <c r="A7" s="24" t="s">
        <v>301</v>
      </c>
      <c r="B7" s="23">
        <f t="shared" si="0"/>
        <v>192922</v>
      </c>
      <c r="C7" s="23">
        <f t="shared" si="1"/>
        <v>96889</v>
      </c>
      <c r="D7" s="23">
        <f t="shared" si="1"/>
        <v>96033</v>
      </c>
      <c r="E7" s="23">
        <f>SUM(F7:G7)</f>
        <v>84852</v>
      </c>
      <c r="F7" s="23">
        <v>46785</v>
      </c>
      <c r="G7" s="23">
        <v>38067</v>
      </c>
      <c r="H7" s="23">
        <f>SUM(I7:J7)</f>
        <v>84177</v>
      </c>
      <c r="I7" s="23">
        <v>41882</v>
      </c>
      <c r="J7" s="84">
        <v>42295</v>
      </c>
      <c r="K7" s="23">
        <f>SUM(L7:M7)</f>
        <v>14645</v>
      </c>
      <c r="L7" s="84">
        <v>6824</v>
      </c>
      <c r="M7" s="23">
        <v>7821</v>
      </c>
      <c r="N7" s="23">
        <f>SUM(O7:P7)</f>
        <v>9248</v>
      </c>
      <c r="O7" s="84">
        <v>1398</v>
      </c>
      <c r="P7" s="140">
        <v>7850</v>
      </c>
    </row>
    <row r="8" spans="1:16" ht="34.5" customHeight="1">
      <c r="A8" s="24" t="s">
        <v>309</v>
      </c>
      <c r="B8" s="23">
        <f t="shared" si="0"/>
        <v>198074</v>
      </c>
      <c r="C8" s="23">
        <f t="shared" si="1"/>
        <v>99214</v>
      </c>
      <c r="D8" s="23">
        <f t="shared" si="1"/>
        <v>98860</v>
      </c>
      <c r="E8" s="23">
        <f>SUM(F8:G8)</f>
        <v>86465</v>
      </c>
      <c r="F8" s="23">
        <v>47540</v>
      </c>
      <c r="G8" s="23">
        <v>38925</v>
      </c>
      <c r="H8" s="23">
        <f>SUM(I8:J8)</f>
        <v>86667</v>
      </c>
      <c r="I8" s="23">
        <v>43091</v>
      </c>
      <c r="J8" s="84">
        <v>43576</v>
      </c>
      <c r="K8" s="23">
        <f>SUM(L8:M8)</f>
        <v>15319</v>
      </c>
      <c r="L8" s="84">
        <v>7143</v>
      </c>
      <c r="M8" s="23">
        <v>8176</v>
      </c>
      <c r="N8" s="23">
        <f>SUM(O8:P8)</f>
        <v>9623</v>
      </c>
      <c r="O8" s="84">
        <v>1440</v>
      </c>
      <c r="P8" s="140">
        <v>8183</v>
      </c>
    </row>
    <row r="9" spans="1:16" ht="34.5" customHeight="1">
      <c r="A9" s="24" t="s">
        <v>337</v>
      </c>
      <c r="B9" s="23">
        <f t="shared" si="0"/>
        <v>202198</v>
      </c>
      <c r="C9" s="23">
        <f aca="true" t="shared" si="2" ref="C9:D11">SUM(F9,I9,L9,O9)</f>
        <v>100989</v>
      </c>
      <c r="D9" s="23">
        <f t="shared" si="2"/>
        <v>101209</v>
      </c>
      <c r="E9" s="23">
        <f>SUM(F9:G9)</f>
        <v>87665</v>
      </c>
      <c r="F9" s="23">
        <v>48142</v>
      </c>
      <c r="G9" s="23">
        <v>39523</v>
      </c>
      <c r="H9" s="23">
        <f>SUM(I9:J9)</f>
        <v>88575</v>
      </c>
      <c r="I9" s="23">
        <v>43972</v>
      </c>
      <c r="J9" s="84">
        <v>44603</v>
      </c>
      <c r="K9" s="23">
        <f>SUM(L9:M9)</f>
        <v>16021</v>
      </c>
      <c r="L9" s="84">
        <v>7404</v>
      </c>
      <c r="M9" s="23">
        <v>8617</v>
      </c>
      <c r="N9" s="23">
        <f>SUM(O9:P9)</f>
        <v>9937</v>
      </c>
      <c r="O9" s="84">
        <v>1471</v>
      </c>
      <c r="P9" s="140">
        <v>8466</v>
      </c>
    </row>
    <row r="10" spans="1:16" ht="34.5" customHeight="1">
      <c r="A10" s="24" t="s">
        <v>354</v>
      </c>
      <c r="B10" s="23">
        <f t="shared" si="0"/>
        <v>205974</v>
      </c>
      <c r="C10" s="23">
        <f t="shared" si="2"/>
        <v>102637</v>
      </c>
      <c r="D10" s="23">
        <f t="shared" si="2"/>
        <v>103337</v>
      </c>
      <c r="E10" s="23">
        <f>SUM(F10:G10)</f>
        <v>88999</v>
      </c>
      <c r="F10" s="23">
        <v>48862</v>
      </c>
      <c r="G10" s="23">
        <v>40137</v>
      </c>
      <c r="H10" s="23">
        <f>SUM(I10:J10)</f>
        <v>89984</v>
      </c>
      <c r="I10" s="23">
        <v>44599</v>
      </c>
      <c r="J10" s="84">
        <v>45385</v>
      </c>
      <c r="K10" s="23">
        <f>SUM(L10:M10)</f>
        <v>16659</v>
      </c>
      <c r="L10" s="84">
        <v>7651</v>
      </c>
      <c r="M10" s="23">
        <v>9008</v>
      </c>
      <c r="N10" s="23">
        <f>SUM(O10:P10)</f>
        <v>10332</v>
      </c>
      <c r="O10" s="84">
        <v>1525</v>
      </c>
      <c r="P10" s="140">
        <v>8807</v>
      </c>
    </row>
    <row r="11" spans="1:16" ht="34.5" customHeight="1">
      <c r="A11" s="24" t="s">
        <v>357</v>
      </c>
      <c r="B11" s="138">
        <f t="shared" si="0"/>
        <v>209202</v>
      </c>
      <c r="C11" s="138">
        <f t="shared" si="2"/>
        <v>104026</v>
      </c>
      <c r="D11" s="138">
        <f t="shared" si="2"/>
        <v>105176</v>
      </c>
      <c r="E11" s="138">
        <f>SUM(F11:G11)</f>
        <v>89939</v>
      </c>
      <c r="F11" s="138">
        <v>49346</v>
      </c>
      <c r="G11" s="138">
        <v>40593</v>
      </c>
      <c r="H11" s="138">
        <f>SUM(I11:J11)</f>
        <v>91208</v>
      </c>
      <c r="I11" s="138">
        <v>45104</v>
      </c>
      <c r="J11" s="139">
        <v>46104</v>
      </c>
      <c r="K11" s="138">
        <f>SUM(L11:M11)</f>
        <v>17405</v>
      </c>
      <c r="L11" s="139">
        <v>7998</v>
      </c>
      <c r="M11" s="138">
        <v>9407</v>
      </c>
      <c r="N11" s="138">
        <f>SUM(O11:P11)</f>
        <v>10650</v>
      </c>
      <c r="O11" s="139">
        <v>1578</v>
      </c>
      <c r="P11" s="141">
        <v>9072</v>
      </c>
    </row>
    <row r="12" spans="1:16" ht="34.5" customHeight="1">
      <c r="A12" s="24" t="s">
        <v>366</v>
      </c>
      <c r="B12" s="138">
        <f>SUM(C12:D12)</f>
        <v>209665</v>
      </c>
      <c r="C12" s="138">
        <f>SUM(F12,I12,L12,O12)</f>
        <v>104149</v>
      </c>
      <c r="D12" s="138">
        <f>SUM(G12,J12,M12,P12)</f>
        <v>105516</v>
      </c>
      <c r="E12" s="138">
        <f>SUM(F12:G12)</f>
        <v>89714</v>
      </c>
      <c r="F12" s="138">
        <v>49301</v>
      </c>
      <c r="G12" s="138">
        <v>40413</v>
      </c>
      <c r="H12" s="138">
        <f>SUM(I12:J12)</f>
        <v>91184</v>
      </c>
      <c r="I12" s="138">
        <v>45039</v>
      </c>
      <c r="J12" s="139">
        <v>46145</v>
      </c>
      <c r="K12" s="138">
        <f>SUM(L12:M12)</f>
        <v>17873</v>
      </c>
      <c r="L12" s="139">
        <v>8204</v>
      </c>
      <c r="M12" s="138">
        <v>9669</v>
      </c>
      <c r="N12" s="138">
        <f>SUM(O12:P12)</f>
        <v>10894</v>
      </c>
      <c r="O12" s="139">
        <v>1605</v>
      </c>
      <c r="P12" s="141">
        <v>9289</v>
      </c>
    </row>
    <row r="13" spans="1:16" ht="34.5" customHeight="1">
      <c r="A13" s="112" t="s">
        <v>374</v>
      </c>
      <c r="B13" s="108">
        <f>SUM(C13:D13)</f>
        <v>209952</v>
      </c>
      <c r="C13" s="108">
        <f>SUM(F13,I13,L13,O13)</f>
        <v>104077</v>
      </c>
      <c r="D13" s="108">
        <f>SUM(G13,J13,M13,P13)</f>
        <v>105875</v>
      </c>
      <c r="E13" s="108">
        <f>SUM(F13:G13)</f>
        <v>89286</v>
      </c>
      <c r="F13" s="108">
        <v>49113</v>
      </c>
      <c r="G13" s="108">
        <v>40173</v>
      </c>
      <c r="H13" s="108">
        <f>SUM(I13:J13)</f>
        <v>91212</v>
      </c>
      <c r="I13" s="108">
        <v>44950</v>
      </c>
      <c r="J13" s="109">
        <v>46262</v>
      </c>
      <c r="K13" s="108">
        <f>SUM(L13:M13)</f>
        <v>18241</v>
      </c>
      <c r="L13" s="109">
        <v>8373</v>
      </c>
      <c r="M13" s="108">
        <v>9868</v>
      </c>
      <c r="N13" s="108">
        <f>SUM(O13:P13)</f>
        <v>11213</v>
      </c>
      <c r="O13" s="109">
        <v>1641</v>
      </c>
      <c r="P13" s="142">
        <v>9572</v>
      </c>
    </row>
    <row r="14" spans="1:16" ht="16.5">
      <c r="A14" s="231" t="s">
        <v>362</v>
      </c>
      <c r="B14" s="231"/>
      <c r="C14" s="231"/>
      <c r="D14" s="231"/>
      <c r="E14" s="231"/>
      <c r="F14" s="231"/>
      <c r="G14" s="231"/>
      <c r="H14" s="231"/>
      <c r="I14" s="231"/>
      <c r="J14" s="231"/>
      <c r="K14" s="231"/>
      <c r="L14" s="231"/>
      <c r="M14" s="231"/>
      <c r="N14" s="231"/>
      <c r="O14" s="231"/>
      <c r="P14" s="231"/>
    </row>
    <row r="17" spans="1:16" ht="27.75">
      <c r="A17" s="16"/>
      <c r="B17" s="16"/>
      <c r="C17" s="16" t="s">
        <v>22</v>
      </c>
      <c r="D17" s="16" t="s">
        <v>23</v>
      </c>
      <c r="E17" s="16"/>
      <c r="F17" s="17"/>
      <c r="G17" s="16"/>
      <c r="H17" s="16"/>
      <c r="I17" s="17"/>
      <c r="J17" s="17"/>
      <c r="K17" s="17"/>
      <c r="L17" s="295" t="s">
        <v>173</v>
      </c>
      <c r="M17" s="295"/>
      <c r="N17" s="17"/>
      <c r="O17" s="17"/>
      <c r="P17" s="17"/>
    </row>
    <row r="18" spans="1:16" ht="19.5">
      <c r="A18" s="243" t="s">
        <v>172</v>
      </c>
      <c r="B18" s="238"/>
      <c r="C18" s="238"/>
      <c r="D18" s="238"/>
      <c r="E18" s="238"/>
      <c r="F18" s="238"/>
      <c r="G18" s="238"/>
      <c r="H18" s="289" t="s">
        <v>177</v>
      </c>
      <c r="I18" s="289"/>
      <c r="J18" s="289"/>
      <c r="K18" s="289"/>
      <c r="L18" s="198"/>
      <c r="M18" s="198"/>
      <c r="N18" s="198"/>
      <c r="O18" s="198"/>
      <c r="P18" s="198"/>
    </row>
    <row r="19" spans="7:16" ht="24.75" customHeight="1">
      <c r="G19" s="7" t="s">
        <v>7</v>
      </c>
      <c r="O19" s="291" t="s">
        <v>170</v>
      </c>
      <c r="P19" s="291"/>
    </row>
    <row r="20" spans="1:16" ht="21" customHeight="1">
      <c r="A20" s="235" t="s">
        <v>45</v>
      </c>
      <c r="B20" s="288" t="s">
        <v>48</v>
      </c>
      <c r="C20" s="288"/>
      <c r="D20" s="288"/>
      <c r="E20" s="288"/>
      <c r="F20" s="288"/>
      <c r="G20" s="288"/>
      <c r="H20" s="288" t="s">
        <v>49</v>
      </c>
      <c r="I20" s="288"/>
      <c r="J20" s="288"/>
      <c r="K20" s="288"/>
      <c r="L20" s="288"/>
      <c r="M20" s="288"/>
      <c r="N20" s="288"/>
      <c r="O20" s="288"/>
      <c r="P20" s="293"/>
    </row>
    <row r="21" spans="1:16" ht="21" customHeight="1">
      <c r="A21" s="297"/>
      <c r="B21" s="299" t="s">
        <v>171</v>
      </c>
      <c r="C21" s="235"/>
      <c r="D21" s="294" t="s">
        <v>47</v>
      </c>
      <c r="E21" s="294"/>
      <c r="F21" s="294" t="s">
        <v>46</v>
      </c>
      <c r="G21" s="294"/>
      <c r="H21" s="288" t="s">
        <v>50</v>
      </c>
      <c r="I21" s="288"/>
      <c r="J21" s="288"/>
      <c r="K21" s="288" t="s">
        <v>51</v>
      </c>
      <c r="L21" s="288"/>
      <c r="M21" s="288"/>
      <c r="N21" s="292" t="s">
        <v>316</v>
      </c>
      <c r="O21" s="288"/>
      <c r="P21" s="293"/>
    </row>
    <row r="22" spans="1:16" ht="24.75" customHeight="1">
      <c r="A22" s="298"/>
      <c r="B22" s="300"/>
      <c r="C22" s="236"/>
      <c r="D22" s="294"/>
      <c r="E22" s="294"/>
      <c r="F22" s="294"/>
      <c r="G22" s="294"/>
      <c r="H22" s="4" t="s">
        <v>39</v>
      </c>
      <c r="I22" s="4" t="s">
        <v>40</v>
      </c>
      <c r="J22" s="4" t="s">
        <v>41</v>
      </c>
      <c r="K22" s="4" t="s">
        <v>39</v>
      </c>
      <c r="L22" s="4" t="s">
        <v>40</v>
      </c>
      <c r="M22" s="4" t="s">
        <v>41</v>
      </c>
      <c r="N22" s="4" t="s">
        <v>39</v>
      </c>
      <c r="O22" s="4" t="s">
        <v>40</v>
      </c>
      <c r="P22" s="127" t="s">
        <v>41</v>
      </c>
    </row>
    <row r="23" spans="1:16" s="6" customFormat="1" ht="34.5" customHeight="1">
      <c r="A23" s="24" t="s">
        <v>259</v>
      </c>
      <c r="B23" s="286">
        <f>D23+F23</f>
        <v>2243</v>
      </c>
      <c r="C23" s="287"/>
      <c r="D23" s="286">
        <v>1471</v>
      </c>
      <c r="E23" s="287"/>
      <c r="F23" s="286">
        <v>772</v>
      </c>
      <c r="G23" s="287"/>
      <c r="H23" s="5">
        <f>I23+J23</f>
        <v>6833</v>
      </c>
      <c r="I23" s="5">
        <f>L23+O23</f>
        <v>3226</v>
      </c>
      <c r="J23" s="5">
        <f>M23+P23</f>
        <v>3607</v>
      </c>
      <c r="K23" s="5">
        <f>L23+M23</f>
        <v>4515</v>
      </c>
      <c r="L23" s="5">
        <v>2247</v>
      </c>
      <c r="M23" s="5">
        <v>2268</v>
      </c>
      <c r="N23" s="5">
        <f>O23+P23</f>
        <v>2318</v>
      </c>
      <c r="O23" s="5">
        <v>979</v>
      </c>
      <c r="P23" s="144">
        <v>1339</v>
      </c>
    </row>
    <row r="24" spans="1:16" ht="33">
      <c r="A24" s="24" t="s">
        <v>301</v>
      </c>
      <c r="B24" s="286">
        <f>D24+F24</f>
        <v>2342</v>
      </c>
      <c r="C24" s="287"/>
      <c r="D24" s="286">
        <v>1520</v>
      </c>
      <c r="E24" s="287"/>
      <c r="F24" s="286">
        <v>822</v>
      </c>
      <c r="G24" s="287"/>
      <c r="H24" s="5">
        <f>I24+J24</f>
        <v>7167</v>
      </c>
      <c r="I24" s="5">
        <f>L24+O24</f>
        <v>3415</v>
      </c>
      <c r="J24" s="5">
        <f>M24+P24</f>
        <v>3752</v>
      </c>
      <c r="K24" s="5">
        <f>L24+M24</f>
        <v>4723</v>
      </c>
      <c r="L24" s="5">
        <v>2377</v>
      </c>
      <c r="M24" s="5">
        <v>2346</v>
      </c>
      <c r="N24" s="5">
        <f>O24+P24</f>
        <v>2444</v>
      </c>
      <c r="O24" s="5">
        <v>1038</v>
      </c>
      <c r="P24" s="144">
        <v>1406</v>
      </c>
    </row>
    <row r="25" spans="1:16" ht="33">
      <c r="A25" s="24" t="s">
        <v>310</v>
      </c>
      <c r="B25" s="286">
        <f>D25+F25</f>
        <v>2421</v>
      </c>
      <c r="C25" s="287"/>
      <c r="D25" s="286">
        <v>1566</v>
      </c>
      <c r="E25" s="287"/>
      <c r="F25" s="286">
        <v>855</v>
      </c>
      <c r="G25" s="287"/>
      <c r="H25" s="5">
        <v>7466</v>
      </c>
      <c r="I25" s="5">
        <v>3531</v>
      </c>
      <c r="J25" s="5">
        <v>3935</v>
      </c>
      <c r="K25" s="5">
        <v>4864</v>
      </c>
      <c r="L25" s="5">
        <v>2424</v>
      </c>
      <c r="M25" s="5">
        <v>2440</v>
      </c>
      <c r="N25" s="5">
        <v>2602</v>
      </c>
      <c r="O25" s="5">
        <v>1107</v>
      </c>
      <c r="P25" s="144">
        <v>1495</v>
      </c>
    </row>
    <row r="26" spans="1:16" ht="33">
      <c r="A26" s="24" t="s">
        <v>342</v>
      </c>
      <c r="B26" s="286">
        <f>D26+F26</f>
        <v>2490</v>
      </c>
      <c r="C26" s="287"/>
      <c r="D26" s="286">
        <v>1605</v>
      </c>
      <c r="E26" s="287"/>
      <c r="F26" s="286">
        <v>885</v>
      </c>
      <c r="G26" s="287"/>
      <c r="H26" s="5">
        <f>I26+J26</f>
        <v>7602</v>
      </c>
      <c r="I26" s="5">
        <f aca="true" t="shared" si="3" ref="I26:J28">L26+O26</f>
        <v>3569</v>
      </c>
      <c r="J26" s="5">
        <f t="shared" si="3"/>
        <v>4033</v>
      </c>
      <c r="K26" s="5">
        <f>L26+M26</f>
        <v>4942</v>
      </c>
      <c r="L26" s="5">
        <v>2431</v>
      </c>
      <c r="M26" s="5">
        <v>2511</v>
      </c>
      <c r="N26" s="5">
        <f>O26+P26</f>
        <v>2660</v>
      </c>
      <c r="O26" s="5">
        <v>1138</v>
      </c>
      <c r="P26" s="144">
        <v>1522</v>
      </c>
    </row>
    <row r="27" spans="1:16" ht="33">
      <c r="A27" s="24" t="s">
        <v>343</v>
      </c>
      <c r="B27" s="286">
        <f>D27+F27</f>
        <v>2615</v>
      </c>
      <c r="C27" s="287"/>
      <c r="D27" s="286">
        <v>1675</v>
      </c>
      <c r="E27" s="287"/>
      <c r="F27" s="286">
        <v>940</v>
      </c>
      <c r="G27" s="287"/>
      <c r="H27" s="5">
        <f>I27+J27</f>
        <v>7834</v>
      </c>
      <c r="I27" s="5">
        <f t="shared" si="3"/>
        <v>3663</v>
      </c>
      <c r="J27" s="5">
        <f t="shared" si="3"/>
        <v>4171</v>
      </c>
      <c r="K27" s="5">
        <f>L27+M27</f>
        <v>5055</v>
      </c>
      <c r="L27" s="5">
        <v>2477</v>
      </c>
      <c r="M27" s="5">
        <v>2578</v>
      </c>
      <c r="N27" s="5">
        <f>O27+P27</f>
        <v>2779</v>
      </c>
      <c r="O27" s="5">
        <v>1186</v>
      </c>
      <c r="P27" s="144">
        <v>1593</v>
      </c>
    </row>
    <row r="28" spans="1:16" ht="33">
      <c r="A28" s="24" t="s">
        <v>357</v>
      </c>
      <c r="B28" s="301">
        <f>D28+F28</f>
        <v>2775</v>
      </c>
      <c r="C28" s="302"/>
      <c r="D28" s="301">
        <v>1762</v>
      </c>
      <c r="E28" s="302"/>
      <c r="F28" s="301">
        <v>1013</v>
      </c>
      <c r="G28" s="302"/>
      <c r="H28" s="5">
        <f>I28+J28</f>
        <v>8169</v>
      </c>
      <c r="I28" s="5">
        <f t="shared" si="3"/>
        <v>3826</v>
      </c>
      <c r="J28" s="5">
        <f t="shared" si="3"/>
        <v>4343</v>
      </c>
      <c r="K28" s="5">
        <f>L28+M28</f>
        <v>5251</v>
      </c>
      <c r="L28" s="5">
        <v>2581</v>
      </c>
      <c r="M28" s="5">
        <v>2670</v>
      </c>
      <c r="N28" s="5">
        <f>O28+P28</f>
        <v>2918</v>
      </c>
      <c r="O28" s="5">
        <v>1245</v>
      </c>
      <c r="P28" s="144">
        <v>1673</v>
      </c>
    </row>
    <row r="29" spans="1:16" ht="33">
      <c r="A29" s="24" t="s">
        <v>366</v>
      </c>
      <c r="B29" s="301">
        <f>D29+F29</f>
        <v>2880</v>
      </c>
      <c r="C29" s="302"/>
      <c r="D29" s="301">
        <v>1825</v>
      </c>
      <c r="E29" s="302"/>
      <c r="F29" s="301">
        <v>1055</v>
      </c>
      <c r="G29" s="302"/>
      <c r="H29" s="5">
        <f>I29+J29</f>
        <v>8278</v>
      </c>
      <c r="I29" s="5">
        <v>3861</v>
      </c>
      <c r="J29" s="5">
        <v>4417</v>
      </c>
      <c r="K29" s="5">
        <f>L29+M29</f>
        <v>5373</v>
      </c>
      <c r="L29" s="5">
        <v>2609</v>
      </c>
      <c r="M29" s="5">
        <v>2764</v>
      </c>
      <c r="N29" s="5">
        <f>O29+P29</f>
        <v>2905</v>
      </c>
      <c r="O29" s="5">
        <v>1252</v>
      </c>
      <c r="P29" s="144">
        <v>1653</v>
      </c>
    </row>
    <row r="30" spans="1:16" ht="33">
      <c r="A30" s="112" t="s">
        <v>374</v>
      </c>
      <c r="B30" s="284">
        <f>D30+F30</f>
        <v>2981</v>
      </c>
      <c r="C30" s="285"/>
      <c r="D30" s="284">
        <v>1896</v>
      </c>
      <c r="E30" s="285"/>
      <c r="F30" s="284">
        <v>1085</v>
      </c>
      <c r="G30" s="285"/>
      <c r="H30" s="86">
        <f>I30+J30</f>
        <v>8311</v>
      </c>
      <c r="I30" s="86">
        <f>L30+O30</f>
        <v>3886</v>
      </c>
      <c r="J30" s="86">
        <f>M30+P30</f>
        <v>4425</v>
      </c>
      <c r="K30" s="86">
        <f>L30+M30</f>
        <v>5393</v>
      </c>
      <c r="L30" s="86">
        <v>2632</v>
      </c>
      <c r="M30" s="86">
        <v>2761</v>
      </c>
      <c r="N30" s="86">
        <f>O30+P30</f>
        <v>2918</v>
      </c>
      <c r="O30" s="86">
        <v>1254</v>
      </c>
      <c r="P30" s="143">
        <v>1664</v>
      </c>
    </row>
    <row r="31" spans="1:16" ht="16.5">
      <c r="A31" s="231" t="s">
        <v>362</v>
      </c>
      <c r="B31" s="231"/>
      <c r="C31" s="231"/>
      <c r="D31" s="231"/>
      <c r="E31" s="231"/>
      <c r="F31" s="231"/>
      <c r="G31" s="231"/>
      <c r="H31" s="231"/>
      <c r="I31" s="231"/>
      <c r="J31" s="231"/>
      <c r="K31" s="231"/>
      <c r="L31" s="231"/>
      <c r="M31" s="231"/>
      <c r="N31" s="231"/>
      <c r="O31" s="231"/>
      <c r="P31" s="231"/>
    </row>
    <row r="32" spans="1:16" ht="16.5">
      <c r="A32" s="290"/>
      <c r="B32" s="290"/>
      <c r="C32" s="290"/>
      <c r="D32" s="290"/>
      <c r="E32" s="290"/>
      <c r="F32" s="290"/>
      <c r="G32" s="290"/>
      <c r="H32" s="290"/>
      <c r="I32" s="290"/>
      <c r="J32" s="290"/>
      <c r="K32" s="290"/>
      <c r="L32" s="290"/>
      <c r="M32" s="290"/>
      <c r="N32" s="290"/>
      <c r="O32" s="290"/>
      <c r="P32" s="290"/>
    </row>
  </sheetData>
  <sheetProtection/>
  <mergeCells count="50">
    <mergeCell ref="B29:C29"/>
    <mergeCell ref="D29:E29"/>
    <mergeCell ref="F29:G29"/>
    <mergeCell ref="F27:G27"/>
    <mergeCell ref="F24:G24"/>
    <mergeCell ref="F25:G25"/>
    <mergeCell ref="F26:G26"/>
    <mergeCell ref="F28:G28"/>
    <mergeCell ref="D26:E26"/>
    <mergeCell ref="D24:E24"/>
    <mergeCell ref="B26:C26"/>
    <mergeCell ref="B28:C28"/>
    <mergeCell ref="D28:E28"/>
    <mergeCell ref="B27:C27"/>
    <mergeCell ref="D27:E27"/>
    <mergeCell ref="D23:E23"/>
    <mergeCell ref="D25:E25"/>
    <mergeCell ref="B23:C23"/>
    <mergeCell ref="B25:C25"/>
    <mergeCell ref="B24:C24"/>
    <mergeCell ref="L1:M1"/>
    <mergeCell ref="L17:M17"/>
    <mergeCell ref="A2:G2"/>
    <mergeCell ref="H2:P2"/>
    <mergeCell ref="O3:P3"/>
    <mergeCell ref="A20:A22"/>
    <mergeCell ref="N4:P4"/>
    <mergeCell ref="B4:D4"/>
    <mergeCell ref="B21:C22"/>
    <mergeCell ref="D21:E22"/>
    <mergeCell ref="A32:P32"/>
    <mergeCell ref="O19:P19"/>
    <mergeCell ref="A31:P31"/>
    <mergeCell ref="K21:M21"/>
    <mergeCell ref="N21:P21"/>
    <mergeCell ref="B20:G20"/>
    <mergeCell ref="H20:P20"/>
    <mergeCell ref="F21:G22"/>
    <mergeCell ref="A4:A5"/>
    <mergeCell ref="H21:J21"/>
    <mergeCell ref="A18:G18"/>
    <mergeCell ref="E4:G4"/>
    <mergeCell ref="H4:J4"/>
    <mergeCell ref="A14:P14"/>
    <mergeCell ref="K4:M4"/>
    <mergeCell ref="H18:P18"/>
    <mergeCell ref="B30:C30"/>
    <mergeCell ref="D30:E30"/>
    <mergeCell ref="F30:G30"/>
    <mergeCell ref="F23:G23"/>
  </mergeCells>
  <printOptions horizontalCentered="1"/>
  <pageMargins left="0.7480314960629921" right="0.7480314960629921" top="0.7874015748031497" bottom="0.5905511811023623" header="0.5118110236220472" footer="0.5118110236220472"/>
  <pageSetup firstPageNumber="16" useFirstPageNumber="1" fitToWidth="0" horizontalDpi="600" verticalDpi="600" orientation="portrait" paperSize="9" scale="88" r:id="rId1"/>
  <headerFooter alignWithMargins="0">
    <oddHeader>&amp;R&amp;"Times New Roman,標準"
</oddHeader>
    <oddFooter>&amp;C第 &amp;P 頁</oddFooter>
  </headerFooter>
  <colBreaks count="1" manualBreakCount="1">
    <brk id="7" min="3" max="30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4" tint="0.5999900102615356"/>
  </sheetPr>
  <dimension ref="A1:AK61"/>
  <sheetViews>
    <sheetView showGridLines="0" zoomScale="82" zoomScaleNormal="82" zoomScaleSheetLayoutView="100" zoomScalePageLayoutView="0" workbookViewId="0" topLeftCell="AA52">
      <selection activeCell="AF61" sqref="AF61"/>
    </sheetView>
  </sheetViews>
  <sheetFormatPr defaultColWidth="9.00390625" defaultRowHeight="16.5"/>
  <cols>
    <col min="1" max="1" width="17.625" style="0" customWidth="1"/>
    <col min="2" max="2" width="16.625" style="0" customWidth="1"/>
    <col min="3" max="6" width="12.625" style="0" customWidth="1"/>
    <col min="7" max="7" width="17.625" style="0" customWidth="1"/>
    <col min="8" max="8" width="16.625" style="0" customWidth="1"/>
    <col min="9" max="12" width="12.625" style="0" customWidth="1"/>
    <col min="13" max="13" width="17.625" style="0" customWidth="1"/>
    <col min="14" max="14" width="16.625" style="0" customWidth="1"/>
    <col min="15" max="18" width="12.625" style="0" customWidth="1"/>
    <col min="19" max="19" width="17.625" style="0" customWidth="1"/>
    <col min="20" max="20" width="16.625" style="0" customWidth="1"/>
    <col min="21" max="24" width="12.625" style="0" customWidth="1"/>
    <col min="25" max="25" width="17.625" style="0" customWidth="1"/>
    <col min="26" max="26" width="16.625" style="0" customWidth="1"/>
    <col min="27" max="31" width="12.625" style="0" customWidth="1"/>
    <col min="32" max="32" width="17.625" style="0" customWidth="1"/>
    <col min="33" max="33" width="16.625" style="0" customWidth="1"/>
    <col min="34" max="37" width="12.625" style="0" customWidth="1"/>
  </cols>
  <sheetData>
    <row r="1" spans="1:37" ht="18" customHeight="1">
      <c r="A1" s="303" t="s">
        <v>94</v>
      </c>
      <c r="B1" s="303"/>
      <c r="C1" s="303"/>
      <c r="D1" s="303"/>
      <c r="E1" s="303"/>
      <c r="F1" s="303"/>
      <c r="G1" s="303" t="s">
        <v>94</v>
      </c>
      <c r="H1" s="303"/>
      <c r="I1" s="303"/>
      <c r="J1" s="303"/>
      <c r="K1" s="303"/>
      <c r="L1" s="303"/>
      <c r="M1" s="303" t="s">
        <v>94</v>
      </c>
      <c r="N1" s="303"/>
      <c r="O1" s="303"/>
      <c r="P1" s="303"/>
      <c r="Q1" s="303"/>
      <c r="R1" s="303"/>
      <c r="S1" s="303" t="s">
        <v>94</v>
      </c>
      <c r="T1" s="303"/>
      <c r="U1" s="303"/>
      <c r="V1" s="303"/>
      <c r="W1" s="303"/>
      <c r="X1" s="303"/>
      <c r="Y1" s="303" t="s">
        <v>94</v>
      </c>
      <c r="Z1" s="303"/>
      <c r="AA1" s="303"/>
      <c r="AB1" s="303"/>
      <c r="AC1" s="303"/>
      <c r="AD1" s="303"/>
      <c r="AF1" s="303" t="s">
        <v>94</v>
      </c>
      <c r="AG1" s="303"/>
      <c r="AH1" s="303"/>
      <c r="AI1" s="303"/>
      <c r="AJ1" s="303"/>
      <c r="AK1" s="303"/>
    </row>
    <row r="2" spans="1:37" ht="18" customHeight="1" thickBot="1">
      <c r="A2" s="304" t="s">
        <v>344</v>
      </c>
      <c r="B2" s="305"/>
      <c r="C2" s="305"/>
      <c r="D2" s="305"/>
      <c r="E2" s="305"/>
      <c r="F2" s="305"/>
      <c r="G2" s="304" t="s">
        <v>317</v>
      </c>
      <c r="H2" s="305"/>
      <c r="I2" s="305"/>
      <c r="J2" s="305"/>
      <c r="K2" s="305"/>
      <c r="L2" s="305"/>
      <c r="M2" s="304" t="s">
        <v>319</v>
      </c>
      <c r="N2" s="305"/>
      <c r="O2" s="305"/>
      <c r="P2" s="305"/>
      <c r="Q2" s="305"/>
      <c r="R2" s="305"/>
      <c r="S2" s="304" t="s">
        <v>345</v>
      </c>
      <c r="T2" s="305"/>
      <c r="U2" s="305"/>
      <c r="V2" s="305"/>
      <c r="W2" s="305"/>
      <c r="X2" s="305"/>
      <c r="Y2" s="304" t="s">
        <v>318</v>
      </c>
      <c r="Z2" s="305"/>
      <c r="AA2" s="305"/>
      <c r="AB2" s="305"/>
      <c r="AC2" s="305"/>
      <c r="AD2" s="305"/>
      <c r="AF2" s="304" t="s">
        <v>318</v>
      </c>
      <c r="AG2" s="305"/>
      <c r="AH2" s="305"/>
      <c r="AI2" s="305"/>
      <c r="AJ2" s="305"/>
      <c r="AK2" s="305"/>
    </row>
    <row r="3" spans="1:37" ht="54.75" customHeight="1" thickBot="1">
      <c r="A3" s="149" t="s">
        <v>311</v>
      </c>
      <c r="B3" s="69" t="s">
        <v>178</v>
      </c>
      <c r="C3" s="70" t="s">
        <v>157</v>
      </c>
      <c r="D3" s="71" t="s">
        <v>95</v>
      </c>
      <c r="E3" s="71" t="s">
        <v>96</v>
      </c>
      <c r="F3" s="145" t="s">
        <v>97</v>
      </c>
      <c r="G3" s="149" t="s">
        <v>320</v>
      </c>
      <c r="H3" s="69" t="s">
        <v>178</v>
      </c>
      <c r="I3" s="70" t="s">
        <v>157</v>
      </c>
      <c r="J3" s="71" t="s">
        <v>95</v>
      </c>
      <c r="K3" s="71" t="s">
        <v>96</v>
      </c>
      <c r="L3" s="152" t="s">
        <v>97</v>
      </c>
      <c r="M3" s="149" t="s">
        <v>346</v>
      </c>
      <c r="N3" s="69" t="s">
        <v>178</v>
      </c>
      <c r="O3" s="70" t="s">
        <v>157</v>
      </c>
      <c r="P3" s="71" t="s">
        <v>95</v>
      </c>
      <c r="Q3" s="71" t="s">
        <v>96</v>
      </c>
      <c r="R3" s="145" t="s">
        <v>97</v>
      </c>
      <c r="S3" s="149" t="s">
        <v>356</v>
      </c>
      <c r="T3" s="69" t="s">
        <v>178</v>
      </c>
      <c r="U3" s="70" t="s">
        <v>157</v>
      </c>
      <c r="V3" s="71" t="s">
        <v>95</v>
      </c>
      <c r="W3" s="71" t="s">
        <v>96</v>
      </c>
      <c r="X3" s="145" t="s">
        <v>97</v>
      </c>
      <c r="Y3" s="149" t="s">
        <v>372</v>
      </c>
      <c r="Z3" s="69" t="s">
        <v>178</v>
      </c>
      <c r="AA3" s="70" t="s">
        <v>157</v>
      </c>
      <c r="AB3" s="71" t="s">
        <v>95</v>
      </c>
      <c r="AC3" s="71" t="s">
        <v>96</v>
      </c>
      <c r="AD3" s="145" t="s">
        <v>97</v>
      </c>
      <c r="AE3" s="145" t="s">
        <v>97</v>
      </c>
      <c r="AF3" s="149" t="s">
        <v>378</v>
      </c>
      <c r="AG3" s="69" t="s">
        <v>178</v>
      </c>
      <c r="AH3" s="70" t="s">
        <v>157</v>
      </c>
      <c r="AI3" s="71" t="s">
        <v>95</v>
      </c>
      <c r="AJ3" s="71" t="s">
        <v>96</v>
      </c>
      <c r="AK3" s="145" t="s">
        <v>97</v>
      </c>
    </row>
    <row r="4" spans="1:37" ht="24.75" customHeight="1">
      <c r="A4" s="150" t="s">
        <v>322</v>
      </c>
      <c r="B4" s="75">
        <v>31</v>
      </c>
      <c r="C4" s="87">
        <v>3544</v>
      </c>
      <c r="D4" s="87">
        <v>4169</v>
      </c>
      <c r="E4" s="87">
        <v>3924</v>
      </c>
      <c r="F4" s="146">
        <f>D4+E4</f>
        <v>8093</v>
      </c>
      <c r="G4" s="150" t="s">
        <v>326</v>
      </c>
      <c r="H4" s="75">
        <v>31</v>
      </c>
      <c r="I4" s="87">
        <v>3873</v>
      </c>
      <c r="J4" s="87">
        <v>4565</v>
      </c>
      <c r="K4" s="157">
        <v>4389</v>
      </c>
      <c r="L4" s="153">
        <f>J4+K4</f>
        <v>8954</v>
      </c>
      <c r="M4" s="150" t="s">
        <v>322</v>
      </c>
      <c r="N4" s="75">
        <v>35</v>
      </c>
      <c r="O4" s="87">
        <v>4229</v>
      </c>
      <c r="P4" s="87">
        <v>4933</v>
      </c>
      <c r="Q4" s="87">
        <v>4784</v>
      </c>
      <c r="R4" s="146">
        <f>P4+Q4</f>
        <v>9717</v>
      </c>
      <c r="S4" s="150" t="s">
        <v>322</v>
      </c>
      <c r="T4" s="75">
        <v>35</v>
      </c>
      <c r="U4" s="87">
        <v>4946</v>
      </c>
      <c r="V4" s="87">
        <v>5629</v>
      </c>
      <c r="W4" s="87">
        <v>5492</v>
      </c>
      <c r="X4" s="146">
        <f>V4+W4</f>
        <v>11121</v>
      </c>
      <c r="Y4" s="150" t="s">
        <v>322</v>
      </c>
      <c r="Z4" s="75">
        <v>35</v>
      </c>
      <c r="AA4" s="87">
        <v>5141</v>
      </c>
      <c r="AB4" s="87">
        <v>5795</v>
      </c>
      <c r="AC4" s="87">
        <v>5689</v>
      </c>
      <c r="AD4" s="146">
        <f>AB4+AC4</f>
        <v>11484</v>
      </c>
      <c r="AE4" s="146">
        <f>AC4+AD4</f>
        <v>17173</v>
      </c>
      <c r="AF4" s="150" t="s">
        <v>322</v>
      </c>
      <c r="AG4" s="75">
        <v>21</v>
      </c>
      <c r="AH4" s="87">
        <v>2658</v>
      </c>
      <c r="AI4" s="87">
        <v>2790</v>
      </c>
      <c r="AJ4" s="87">
        <v>2533</v>
      </c>
      <c r="AK4" s="146">
        <f>AI4+AJ4</f>
        <v>5323</v>
      </c>
    </row>
    <row r="5" spans="1:37" ht="24.75" customHeight="1">
      <c r="A5" s="150" t="s">
        <v>323</v>
      </c>
      <c r="B5" s="76">
        <v>31</v>
      </c>
      <c r="C5" s="88">
        <v>3843</v>
      </c>
      <c r="D5" s="88">
        <v>4707</v>
      </c>
      <c r="E5" s="88">
        <v>4704</v>
      </c>
      <c r="F5" s="147">
        <f aca="true" t="shared" si="0" ref="F5:F30">D5+E5</f>
        <v>9411</v>
      </c>
      <c r="G5" s="150" t="s">
        <v>327</v>
      </c>
      <c r="H5" s="76">
        <v>31</v>
      </c>
      <c r="I5" s="88">
        <v>4278</v>
      </c>
      <c r="J5" s="88">
        <v>5232</v>
      </c>
      <c r="K5" s="158">
        <v>5260</v>
      </c>
      <c r="L5" s="97">
        <f aca="true" t="shared" si="1" ref="L5:L30">J5+K5</f>
        <v>10492</v>
      </c>
      <c r="M5" s="150" t="s">
        <v>323</v>
      </c>
      <c r="N5" s="76">
        <v>38</v>
      </c>
      <c r="O5" s="88">
        <v>4826</v>
      </c>
      <c r="P5" s="88">
        <v>5789</v>
      </c>
      <c r="Q5" s="88">
        <v>5902</v>
      </c>
      <c r="R5" s="147">
        <f aca="true" t="shared" si="2" ref="R5:R30">P5+Q5</f>
        <v>11691</v>
      </c>
      <c r="S5" s="150" t="s">
        <v>323</v>
      </c>
      <c r="T5" s="76">
        <v>38</v>
      </c>
      <c r="U5" s="88">
        <v>5099</v>
      </c>
      <c r="V5" s="88">
        <v>6115</v>
      </c>
      <c r="W5" s="88">
        <v>6184</v>
      </c>
      <c r="X5" s="147">
        <f aca="true" t="shared" si="3" ref="X5:X30">V5+W5</f>
        <v>12299</v>
      </c>
      <c r="Y5" s="150" t="s">
        <v>323</v>
      </c>
      <c r="Z5" s="76">
        <v>38</v>
      </c>
      <c r="AA5" s="88">
        <v>5241</v>
      </c>
      <c r="AB5" s="88">
        <v>6273</v>
      </c>
      <c r="AC5" s="88">
        <v>6378</v>
      </c>
      <c r="AD5" s="147">
        <f aca="true" t="shared" si="4" ref="AD5:AD30">AB5+AC5</f>
        <v>12651</v>
      </c>
      <c r="AE5" s="147">
        <f aca="true" t="shared" si="5" ref="AE5:AE28">AC5+AD5</f>
        <v>19029</v>
      </c>
      <c r="AF5" s="150" t="s">
        <v>323</v>
      </c>
      <c r="AG5" s="76">
        <v>23</v>
      </c>
      <c r="AH5" s="88">
        <v>2405</v>
      </c>
      <c r="AI5" s="88">
        <v>2886</v>
      </c>
      <c r="AJ5" s="88">
        <v>2944</v>
      </c>
      <c r="AK5" s="147">
        <f aca="true" t="shared" si="6" ref="AK5:AK30">AI5+AJ5</f>
        <v>5830</v>
      </c>
    </row>
    <row r="6" spans="1:37" ht="24.75" customHeight="1">
      <c r="A6" s="150" t="s">
        <v>208</v>
      </c>
      <c r="B6" s="76">
        <v>23</v>
      </c>
      <c r="C6" s="88">
        <v>1687</v>
      </c>
      <c r="D6" s="88">
        <v>2031</v>
      </c>
      <c r="E6" s="88">
        <v>2062</v>
      </c>
      <c r="F6" s="147">
        <f t="shared" si="0"/>
        <v>4093</v>
      </c>
      <c r="G6" s="150" t="s">
        <v>325</v>
      </c>
      <c r="H6" s="76">
        <v>23</v>
      </c>
      <c r="I6" s="88">
        <v>1875</v>
      </c>
      <c r="J6" s="88">
        <v>2296</v>
      </c>
      <c r="K6" s="158">
        <v>2308</v>
      </c>
      <c r="L6" s="97">
        <f t="shared" si="1"/>
        <v>4604</v>
      </c>
      <c r="M6" s="150" t="s">
        <v>325</v>
      </c>
      <c r="N6" s="76">
        <v>25</v>
      </c>
      <c r="O6" s="88">
        <v>2185</v>
      </c>
      <c r="P6" s="88">
        <v>2630</v>
      </c>
      <c r="Q6" s="88">
        <v>2658</v>
      </c>
      <c r="R6" s="147">
        <f t="shared" si="2"/>
        <v>5288</v>
      </c>
      <c r="S6" s="150" t="s">
        <v>325</v>
      </c>
      <c r="T6" s="76">
        <v>25</v>
      </c>
      <c r="U6" s="88">
        <v>2489</v>
      </c>
      <c r="V6" s="88">
        <v>2888</v>
      </c>
      <c r="W6" s="88">
        <v>2977</v>
      </c>
      <c r="X6" s="147">
        <f t="shared" si="3"/>
        <v>5865</v>
      </c>
      <c r="Y6" s="150" t="s">
        <v>325</v>
      </c>
      <c r="Z6" s="76">
        <v>25</v>
      </c>
      <c r="AA6" s="88">
        <v>2715</v>
      </c>
      <c r="AB6" s="88">
        <v>3133</v>
      </c>
      <c r="AC6" s="88">
        <v>3227</v>
      </c>
      <c r="AD6" s="147">
        <f t="shared" si="4"/>
        <v>6360</v>
      </c>
      <c r="AE6" s="147">
        <f t="shared" si="5"/>
        <v>9587</v>
      </c>
      <c r="AF6" s="150" t="s">
        <v>325</v>
      </c>
      <c r="AG6" s="76">
        <v>25</v>
      </c>
      <c r="AH6" s="88">
        <v>2858</v>
      </c>
      <c r="AI6" s="88">
        <v>3295</v>
      </c>
      <c r="AJ6" s="88">
        <v>3352</v>
      </c>
      <c r="AK6" s="147">
        <f t="shared" si="6"/>
        <v>6647</v>
      </c>
    </row>
    <row r="7" spans="1:37" ht="24.75" customHeight="1">
      <c r="A7" s="150" t="s">
        <v>87</v>
      </c>
      <c r="B7" s="76">
        <v>30</v>
      </c>
      <c r="C7" s="88">
        <v>1293</v>
      </c>
      <c r="D7" s="88">
        <v>1917</v>
      </c>
      <c r="E7" s="88">
        <v>1965</v>
      </c>
      <c r="F7" s="147">
        <f t="shared" si="0"/>
        <v>3882</v>
      </c>
      <c r="G7" s="150" t="s">
        <v>328</v>
      </c>
      <c r="H7" s="76">
        <v>30</v>
      </c>
      <c r="I7" s="88">
        <v>1306</v>
      </c>
      <c r="J7" s="88">
        <v>1904</v>
      </c>
      <c r="K7" s="158">
        <v>1958</v>
      </c>
      <c r="L7" s="97">
        <f t="shared" si="1"/>
        <v>3862</v>
      </c>
      <c r="M7" s="150" t="s">
        <v>328</v>
      </c>
      <c r="N7" s="76">
        <v>30</v>
      </c>
      <c r="O7" s="88">
        <v>1319</v>
      </c>
      <c r="P7" s="88">
        <v>1880</v>
      </c>
      <c r="Q7" s="88">
        <v>1950</v>
      </c>
      <c r="R7" s="147">
        <f t="shared" si="2"/>
        <v>3830</v>
      </c>
      <c r="S7" s="150" t="s">
        <v>328</v>
      </c>
      <c r="T7" s="76">
        <v>30</v>
      </c>
      <c r="U7" s="88">
        <v>1330</v>
      </c>
      <c r="V7" s="88">
        <v>1834</v>
      </c>
      <c r="W7" s="88">
        <v>1950</v>
      </c>
      <c r="X7" s="147">
        <f t="shared" si="3"/>
        <v>3784</v>
      </c>
      <c r="Y7" s="150" t="s">
        <v>328</v>
      </c>
      <c r="Z7" s="76">
        <v>30</v>
      </c>
      <c r="AA7" s="88">
        <v>1328</v>
      </c>
      <c r="AB7" s="88">
        <v>1824</v>
      </c>
      <c r="AC7" s="88">
        <v>1943</v>
      </c>
      <c r="AD7" s="147">
        <f t="shared" si="4"/>
        <v>3767</v>
      </c>
      <c r="AE7" s="147">
        <f t="shared" si="5"/>
        <v>5710</v>
      </c>
      <c r="AF7" s="150" t="s">
        <v>328</v>
      </c>
      <c r="AG7" s="76">
        <v>30</v>
      </c>
      <c r="AH7" s="88">
        <v>1324</v>
      </c>
      <c r="AI7" s="88">
        <v>1786</v>
      </c>
      <c r="AJ7" s="88">
        <v>1881</v>
      </c>
      <c r="AK7" s="147">
        <f t="shared" si="6"/>
        <v>3667</v>
      </c>
    </row>
    <row r="8" spans="1:37" ht="24.75" customHeight="1">
      <c r="A8" s="150" t="s">
        <v>209</v>
      </c>
      <c r="B8" s="76">
        <v>34</v>
      </c>
      <c r="C8" s="88">
        <v>1524</v>
      </c>
      <c r="D8" s="88">
        <v>2100</v>
      </c>
      <c r="E8" s="88">
        <v>2180</v>
      </c>
      <c r="F8" s="147">
        <f t="shared" si="0"/>
        <v>4280</v>
      </c>
      <c r="G8" s="150" t="s">
        <v>329</v>
      </c>
      <c r="H8" s="76">
        <v>34</v>
      </c>
      <c r="I8" s="88">
        <v>1535</v>
      </c>
      <c r="J8" s="88">
        <v>2076</v>
      </c>
      <c r="K8" s="158">
        <v>2168</v>
      </c>
      <c r="L8" s="97">
        <f t="shared" si="1"/>
        <v>4244</v>
      </c>
      <c r="M8" s="150" t="s">
        <v>329</v>
      </c>
      <c r="N8" s="76">
        <v>34</v>
      </c>
      <c r="O8" s="88">
        <v>1561</v>
      </c>
      <c r="P8" s="88">
        <v>2085</v>
      </c>
      <c r="Q8" s="88">
        <v>2213</v>
      </c>
      <c r="R8" s="147">
        <f t="shared" si="2"/>
        <v>4298</v>
      </c>
      <c r="S8" s="150" t="s">
        <v>329</v>
      </c>
      <c r="T8" s="76">
        <v>34</v>
      </c>
      <c r="U8" s="88">
        <v>1565</v>
      </c>
      <c r="V8" s="88">
        <v>2034</v>
      </c>
      <c r="W8" s="88">
        <v>2172</v>
      </c>
      <c r="X8" s="147">
        <f t="shared" si="3"/>
        <v>4206</v>
      </c>
      <c r="Y8" s="150" t="s">
        <v>329</v>
      </c>
      <c r="Z8" s="76">
        <v>34</v>
      </c>
      <c r="AA8" s="88">
        <v>1562</v>
      </c>
      <c r="AB8" s="88">
        <v>1990</v>
      </c>
      <c r="AC8" s="88">
        <v>2138</v>
      </c>
      <c r="AD8" s="147">
        <f t="shared" si="4"/>
        <v>4128</v>
      </c>
      <c r="AE8" s="147">
        <f t="shared" si="5"/>
        <v>6266</v>
      </c>
      <c r="AF8" s="150" t="s">
        <v>329</v>
      </c>
      <c r="AG8" s="76">
        <v>34</v>
      </c>
      <c r="AH8" s="88">
        <v>1575</v>
      </c>
      <c r="AI8" s="88">
        <v>1980</v>
      </c>
      <c r="AJ8" s="88">
        <v>2115</v>
      </c>
      <c r="AK8" s="147">
        <f t="shared" si="6"/>
        <v>4095</v>
      </c>
    </row>
    <row r="9" spans="1:37" ht="24.75" customHeight="1">
      <c r="A9" s="150" t="s">
        <v>210</v>
      </c>
      <c r="B9" s="76">
        <v>35</v>
      </c>
      <c r="C9" s="88">
        <v>1360</v>
      </c>
      <c r="D9" s="88">
        <v>2010</v>
      </c>
      <c r="E9" s="88">
        <v>1901</v>
      </c>
      <c r="F9" s="147">
        <f t="shared" si="0"/>
        <v>3911</v>
      </c>
      <c r="G9" s="150" t="s">
        <v>330</v>
      </c>
      <c r="H9" s="76">
        <v>35</v>
      </c>
      <c r="I9" s="88">
        <v>1341</v>
      </c>
      <c r="J9" s="88">
        <v>1990</v>
      </c>
      <c r="K9" s="158">
        <v>1937</v>
      </c>
      <c r="L9" s="97">
        <f t="shared" si="1"/>
        <v>3927</v>
      </c>
      <c r="M9" s="150" t="s">
        <v>330</v>
      </c>
      <c r="N9" s="76">
        <v>35</v>
      </c>
      <c r="O9" s="88">
        <v>1366</v>
      </c>
      <c r="P9" s="88">
        <v>1974</v>
      </c>
      <c r="Q9" s="88">
        <v>1927</v>
      </c>
      <c r="R9" s="147">
        <f t="shared" si="2"/>
        <v>3901</v>
      </c>
      <c r="S9" s="150" t="s">
        <v>330</v>
      </c>
      <c r="T9" s="76">
        <v>35</v>
      </c>
      <c r="U9" s="88">
        <v>1369</v>
      </c>
      <c r="V9" s="88">
        <v>1934</v>
      </c>
      <c r="W9" s="88">
        <v>1915</v>
      </c>
      <c r="X9" s="147">
        <f t="shared" si="3"/>
        <v>3849</v>
      </c>
      <c r="Y9" s="150" t="s">
        <v>330</v>
      </c>
      <c r="Z9" s="76">
        <v>35</v>
      </c>
      <c r="AA9" s="88">
        <v>1365</v>
      </c>
      <c r="AB9" s="88">
        <v>1891</v>
      </c>
      <c r="AC9" s="88">
        <v>1855</v>
      </c>
      <c r="AD9" s="147">
        <f t="shared" si="4"/>
        <v>3746</v>
      </c>
      <c r="AE9" s="147">
        <f t="shared" si="5"/>
        <v>5601</v>
      </c>
      <c r="AF9" s="150" t="s">
        <v>330</v>
      </c>
      <c r="AG9" s="76">
        <v>35</v>
      </c>
      <c r="AH9" s="88">
        <v>1364</v>
      </c>
      <c r="AI9" s="88">
        <v>1852</v>
      </c>
      <c r="AJ9" s="88">
        <v>1839</v>
      </c>
      <c r="AK9" s="147">
        <f t="shared" si="6"/>
        <v>3691</v>
      </c>
    </row>
    <row r="10" spans="1:37" ht="24.75" customHeight="1">
      <c r="A10" s="150" t="s">
        <v>211</v>
      </c>
      <c r="B10" s="76">
        <v>32</v>
      </c>
      <c r="C10" s="88">
        <v>1238</v>
      </c>
      <c r="D10" s="88">
        <v>2006</v>
      </c>
      <c r="E10" s="88">
        <v>1891</v>
      </c>
      <c r="F10" s="147">
        <f t="shared" si="0"/>
        <v>3897</v>
      </c>
      <c r="G10" s="150" t="s">
        <v>331</v>
      </c>
      <c r="H10" s="76">
        <v>32</v>
      </c>
      <c r="I10" s="88">
        <v>1248</v>
      </c>
      <c r="J10" s="88">
        <v>2013</v>
      </c>
      <c r="K10" s="158">
        <v>1889</v>
      </c>
      <c r="L10" s="97">
        <f t="shared" si="1"/>
        <v>3902</v>
      </c>
      <c r="M10" s="150" t="s">
        <v>331</v>
      </c>
      <c r="N10" s="76">
        <v>32</v>
      </c>
      <c r="O10" s="88">
        <v>1267</v>
      </c>
      <c r="P10" s="88">
        <v>2013</v>
      </c>
      <c r="Q10" s="88">
        <v>1869</v>
      </c>
      <c r="R10" s="147">
        <f t="shared" si="2"/>
        <v>3882</v>
      </c>
      <c r="S10" s="150" t="s">
        <v>331</v>
      </c>
      <c r="T10" s="76">
        <v>32</v>
      </c>
      <c r="U10" s="88">
        <v>1264</v>
      </c>
      <c r="V10" s="88">
        <v>1964</v>
      </c>
      <c r="W10" s="88">
        <v>1837</v>
      </c>
      <c r="X10" s="147">
        <f t="shared" si="3"/>
        <v>3801</v>
      </c>
      <c r="Y10" s="150" t="s">
        <v>331</v>
      </c>
      <c r="Z10" s="76">
        <v>32</v>
      </c>
      <c r="AA10" s="88">
        <v>1258</v>
      </c>
      <c r="AB10" s="88">
        <v>1891</v>
      </c>
      <c r="AC10" s="88">
        <v>1781</v>
      </c>
      <c r="AD10" s="147">
        <f t="shared" si="4"/>
        <v>3672</v>
      </c>
      <c r="AE10" s="147">
        <f t="shared" si="5"/>
        <v>5453</v>
      </c>
      <c r="AF10" s="150" t="s">
        <v>331</v>
      </c>
      <c r="AG10" s="76">
        <v>32</v>
      </c>
      <c r="AH10" s="88">
        <v>1267</v>
      </c>
      <c r="AI10" s="88">
        <v>1891</v>
      </c>
      <c r="AJ10" s="88">
        <v>1787</v>
      </c>
      <c r="AK10" s="147">
        <f t="shared" si="6"/>
        <v>3678</v>
      </c>
    </row>
    <row r="11" spans="1:37" ht="24.75" customHeight="1">
      <c r="A11" s="150" t="s">
        <v>212</v>
      </c>
      <c r="B11" s="76">
        <v>34</v>
      </c>
      <c r="C11" s="88">
        <v>1834</v>
      </c>
      <c r="D11" s="88">
        <v>2615</v>
      </c>
      <c r="E11" s="88">
        <v>2641</v>
      </c>
      <c r="F11" s="147">
        <f t="shared" si="0"/>
        <v>5256</v>
      </c>
      <c r="G11" s="150" t="s">
        <v>332</v>
      </c>
      <c r="H11" s="76">
        <v>34</v>
      </c>
      <c r="I11" s="88">
        <v>1912</v>
      </c>
      <c r="J11" s="88">
        <v>2693</v>
      </c>
      <c r="K11" s="158">
        <v>2708</v>
      </c>
      <c r="L11" s="97">
        <f t="shared" si="1"/>
        <v>5401</v>
      </c>
      <c r="M11" s="150" t="s">
        <v>332</v>
      </c>
      <c r="N11" s="76">
        <v>35</v>
      </c>
      <c r="O11" s="88">
        <v>1956</v>
      </c>
      <c r="P11" s="88">
        <v>2726</v>
      </c>
      <c r="Q11" s="88">
        <v>2734</v>
      </c>
      <c r="R11" s="147">
        <f t="shared" si="2"/>
        <v>5460</v>
      </c>
      <c r="S11" s="150" t="s">
        <v>332</v>
      </c>
      <c r="T11" s="76">
        <v>35</v>
      </c>
      <c r="U11" s="88">
        <v>1982</v>
      </c>
      <c r="V11" s="88">
        <v>2745</v>
      </c>
      <c r="W11" s="88">
        <v>2747</v>
      </c>
      <c r="X11" s="147">
        <f t="shared" si="3"/>
        <v>5492</v>
      </c>
      <c r="Y11" s="150" t="s">
        <v>332</v>
      </c>
      <c r="Z11" s="76">
        <v>35</v>
      </c>
      <c r="AA11" s="88">
        <v>1992</v>
      </c>
      <c r="AB11" s="88">
        <v>2751</v>
      </c>
      <c r="AC11" s="88">
        <v>2740</v>
      </c>
      <c r="AD11" s="147">
        <f t="shared" si="4"/>
        <v>5491</v>
      </c>
      <c r="AE11" s="147">
        <f t="shared" si="5"/>
        <v>8231</v>
      </c>
      <c r="AF11" s="150" t="s">
        <v>332</v>
      </c>
      <c r="AG11" s="76">
        <v>35</v>
      </c>
      <c r="AH11" s="88">
        <v>1999</v>
      </c>
      <c r="AI11" s="88">
        <v>2713</v>
      </c>
      <c r="AJ11" s="88">
        <v>2731</v>
      </c>
      <c r="AK11" s="147">
        <f t="shared" si="6"/>
        <v>5444</v>
      </c>
    </row>
    <row r="12" spans="1:37" ht="24.75" customHeight="1">
      <c r="A12" s="150" t="s">
        <v>213</v>
      </c>
      <c r="B12" s="76">
        <v>29</v>
      </c>
      <c r="C12" s="88">
        <v>1335</v>
      </c>
      <c r="D12" s="88">
        <v>2101</v>
      </c>
      <c r="E12" s="88">
        <v>1945</v>
      </c>
      <c r="F12" s="147">
        <f t="shared" si="0"/>
        <v>4046</v>
      </c>
      <c r="G12" s="150" t="s">
        <v>333</v>
      </c>
      <c r="H12" s="76">
        <v>29</v>
      </c>
      <c r="I12" s="88">
        <v>1338</v>
      </c>
      <c r="J12" s="88">
        <v>2098</v>
      </c>
      <c r="K12" s="158">
        <v>1962</v>
      </c>
      <c r="L12" s="97">
        <f t="shared" si="1"/>
        <v>4060</v>
      </c>
      <c r="M12" s="150" t="s">
        <v>333</v>
      </c>
      <c r="N12" s="76">
        <v>29</v>
      </c>
      <c r="O12" s="88">
        <v>1328</v>
      </c>
      <c r="P12" s="88">
        <v>2095</v>
      </c>
      <c r="Q12" s="88">
        <v>1967</v>
      </c>
      <c r="R12" s="147">
        <f t="shared" si="2"/>
        <v>4062</v>
      </c>
      <c r="S12" s="150" t="s">
        <v>333</v>
      </c>
      <c r="T12" s="76">
        <v>29</v>
      </c>
      <c r="U12" s="88">
        <v>1432</v>
      </c>
      <c r="V12" s="88">
        <v>2189</v>
      </c>
      <c r="W12" s="88">
        <v>2003</v>
      </c>
      <c r="X12" s="147">
        <f t="shared" si="3"/>
        <v>4192</v>
      </c>
      <c r="Y12" s="150" t="s">
        <v>333</v>
      </c>
      <c r="Z12" s="76">
        <v>29</v>
      </c>
      <c r="AA12" s="88">
        <v>1453</v>
      </c>
      <c r="AB12" s="88">
        <v>2203</v>
      </c>
      <c r="AC12" s="88">
        <v>1993</v>
      </c>
      <c r="AD12" s="147">
        <f t="shared" si="4"/>
        <v>4196</v>
      </c>
      <c r="AE12" s="147">
        <f t="shared" si="5"/>
        <v>6189</v>
      </c>
      <c r="AF12" s="150" t="s">
        <v>333</v>
      </c>
      <c r="AG12" s="76">
        <v>29</v>
      </c>
      <c r="AH12" s="88">
        <v>1478</v>
      </c>
      <c r="AI12" s="88">
        <v>2196</v>
      </c>
      <c r="AJ12" s="88">
        <v>2007</v>
      </c>
      <c r="AK12" s="147">
        <f t="shared" si="6"/>
        <v>4203</v>
      </c>
    </row>
    <row r="13" spans="1:37" ht="24.75" customHeight="1">
      <c r="A13" s="150" t="s">
        <v>90</v>
      </c>
      <c r="B13" s="76">
        <v>19</v>
      </c>
      <c r="C13" s="88">
        <v>828</v>
      </c>
      <c r="D13" s="88">
        <v>1327</v>
      </c>
      <c r="E13" s="88">
        <v>1163</v>
      </c>
      <c r="F13" s="147">
        <f t="shared" si="0"/>
        <v>2490</v>
      </c>
      <c r="G13" s="150" t="s">
        <v>90</v>
      </c>
      <c r="H13" s="76">
        <v>19</v>
      </c>
      <c r="I13" s="88">
        <v>868</v>
      </c>
      <c r="J13" s="88">
        <v>1334</v>
      </c>
      <c r="K13" s="158">
        <v>1207</v>
      </c>
      <c r="L13" s="97">
        <f t="shared" si="1"/>
        <v>2541</v>
      </c>
      <c r="M13" s="150" t="s">
        <v>90</v>
      </c>
      <c r="N13" s="76">
        <v>19</v>
      </c>
      <c r="O13" s="88">
        <v>911</v>
      </c>
      <c r="P13" s="88">
        <v>1369</v>
      </c>
      <c r="Q13" s="88">
        <v>1274</v>
      </c>
      <c r="R13" s="147">
        <f t="shared" si="2"/>
        <v>2643</v>
      </c>
      <c r="S13" s="150" t="s">
        <v>90</v>
      </c>
      <c r="T13" s="76">
        <v>19</v>
      </c>
      <c r="U13" s="88">
        <v>921</v>
      </c>
      <c r="V13" s="88">
        <v>1367</v>
      </c>
      <c r="W13" s="88">
        <v>1286</v>
      </c>
      <c r="X13" s="147">
        <f t="shared" si="3"/>
        <v>2653</v>
      </c>
      <c r="Y13" s="150" t="s">
        <v>90</v>
      </c>
      <c r="Z13" s="76">
        <v>19</v>
      </c>
      <c r="AA13" s="88">
        <v>933</v>
      </c>
      <c r="AB13" s="88">
        <v>1376</v>
      </c>
      <c r="AC13" s="88">
        <v>1282</v>
      </c>
      <c r="AD13" s="147">
        <f t="shared" si="4"/>
        <v>2658</v>
      </c>
      <c r="AE13" s="147">
        <f t="shared" si="5"/>
        <v>3940</v>
      </c>
      <c r="AF13" s="150" t="s">
        <v>90</v>
      </c>
      <c r="AG13" s="76">
        <v>19</v>
      </c>
      <c r="AH13" s="88">
        <v>930</v>
      </c>
      <c r="AI13" s="88">
        <v>1341</v>
      </c>
      <c r="AJ13" s="88">
        <v>1272</v>
      </c>
      <c r="AK13" s="147">
        <f t="shared" si="6"/>
        <v>2613</v>
      </c>
    </row>
    <row r="14" spans="1:37" ht="24.75" customHeight="1">
      <c r="A14" s="150" t="s">
        <v>214</v>
      </c>
      <c r="B14" s="76">
        <v>19</v>
      </c>
      <c r="C14" s="88">
        <v>988</v>
      </c>
      <c r="D14" s="88">
        <v>1569</v>
      </c>
      <c r="E14" s="88">
        <v>1538</v>
      </c>
      <c r="F14" s="147">
        <f t="shared" si="0"/>
        <v>3107</v>
      </c>
      <c r="G14" s="150" t="s">
        <v>82</v>
      </c>
      <c r="H14" s="76">
        <v>19</v>
      </c>
      <c r="I14" s="88">
        <v>988</v>
      </c>
      <c r="J14" s="88">
        <v>1562</v>
      </c>
      <c r="K14" s="158">
        <v>1550</v>
      </c>
      <c r="L14" s="97">
        <f t="shared" si="1"/>
        <v>3112</v>
      </c>
      <c r="M14" s="150" t="s">
        <v>82</v>
      </c>
      <c r="N14" s="76">
        <v>19</v>
      </c>
      <c r="O14" s="88">
        <v>998</v>
      </c>
      <c r="P14" s="88">
        <v>1563</v>
      </c>
      <c r="Q14" s="88">
        <v>1570</v>
      </c>
      <c r="R14" s="147">
        <f t="shared" si="2"/>
        <v>3133</v>
      </c>
      <c r="S14" s="150" t="s">
        <v>82</v>
      </c>
      <c r="T14" s="76">
        <v>19</v>
      </c>
      <c r="U14" s="88">
        <v>1000</v>
      </c>
      <c r="V14" s="88">
        <v>1537</v>
      </c>
      <c r="W14" s="88">
        <v>1548</v>
      </c>
      <c r="X14" s="147">
        <f t="shared" si="3"/>
        <v>3085</v>
      </c>
      <c r="Y14" s="150" t="s">
        <v>82</v>
      </c>
      <c r="Z14" s="76">
        <v>19</v>
      </c>
      <c r="AA14" s="88">
        <v>1009</v>
      </c>
      <c r="AB14" s="88">
        <v>1526</v>
      </c>
      <c r="AC14" s="88">
        <v>1523</v>
      </c>
      <c r="AD14" s="147">
        <f t="shared" si="4"/>
        <v>3049</v>
      </c>
      <c r="AE14" s="147">
        <f t="shared" si="5"/>
        <v>4572</v>
      </c>
      <c r="AF14" s="150" t="s">
        <v>82</v>
      </c>
      <c r="AG14" s="76">
        <v>19</v>
      </c>
      <c r="AH14" s="88">
        <v>1007</v>
      </c>
      <c r="AI14" s="88">
        <v>1502</v>
      </c>
      <c r="AJ14" s="88">
        <v>1498</v>
      </c>
      <c r="AK14" s="147">
        <f t="shared" si="6"/>
        <v>3000</v>
      </c>
    </row>
    <row r="15" spans="1:37" ht="24.75" customHeight="1">
      <c r="A15" s="150" t="s">
        <v>215</v>
      </c>
      <c r="B15" s="76">
        <v>36</v>
      </c>
      <c r="C15" s="88">
        <v>1608</v>
      </c>
      <c r="D15" s="88">
        <v>2282</v>
      </c>
      <c r="E15" s="88">
        <v>2294</v>
      </c>
      <c r="F15" s="147">
        <f t="shared" si="0"/>
        <v>4576</v>
      </c>
      <c r="G15" s="150" t="s">
        <v>83</v>
      </c>
      <c r="H15" s="76">
        <v>36</v>
      </c>
      <c r="I15" s="88">
        <v>1634</v>
      </c>
      <c r="J15" s="88">
        <v>2314</v>
      </c>
      <c r="K15" s="158">
        <v>2316</v>
      </c>
      <c r="L15" s="97">
        <f t="shared" si="1"/>
        <v>4630</v>
      </c>
      <c r="M15" s="150" t="s">
        <v>83</v>
      </c>
      <c r="N15" s="76">
        <v>36</v>
      </c>
      <c r="O15" s="88">
        <v>1647</v>
      </c>
      <c r="P15" s="88">
        <v>2328</v>
      </c>
      <c r="Q15" s="88">
        <v>2314</v>
      </c>
      <c r="R15" s="147">
        <f t="shared" si="2"/>
        <v>4642</v>
      </c>
      <c r="S15" s="150" t="s">
        <v>83</v>
      </c>
      <c r="T15" s="76">
        <v>36</v>
      </c>
      <c r="U15" s="88">
        <v>1660</v>
      </c>
      <c r="V15" s="88">
        <v>2282</v>
      </c>
      <c r="W15" s="88">
        <v>2306</v>
      </c>
      <c r="X15" s="147">
        <f t="shared" si="3"/>
        <v>4588</v>
      </c>
      <c r="Y15" s="150" t="s">
        <v>83</v>
      </c>
      <c r="Z15" s="76">
        <v>36</v>
      </c>
      <c r="AA15" s="88">
        <v>1648</v>
      </c>
      <c r="AB15" s="88">
        <v>2227</v>
      </c>
      <c r="AC15" s="88">
        <v>2264</v>
      </c>
      <c r="AD15" s="147">
        <f t="shared" si="4"/>
        <v>4491</v>
      </c>
      <c r="AE15" s="147">
        <f t="shared" si="5"/>
        <v>6755</v>
      </c>
      <c r="AF15" s="150" t="s">
        <v>83</v>
      </c>
      <c r="AG15" s="76">
        <v>36</v>
      </c>
      <c r="AH15" s="88">
        <v>1657</v>
      </c>
      <c r="AI15" s="88">
        <v>2216</v>
      </c>
      <c r="AJ15" s="88">
        <v>2225</v>
      </c>
      <c r="AK15" s="147">
        <f t="shared" si="6"/>
        <v>4441</v>
      </c>
    </row>
    <row r="16" spans="1:37" ht="24.75" customHeight="1">
      <c r="A16" s="150" t="s">
        <v>220</v>
      </c>
      <c r="B16" s="76">
        <v>27</v>
      </c>
      <c r="C16" s="88">
        <v>1198</v>
      </c>
      <c r="D16" s="88">
        <v>1969</v>
      </c>
      <c r="E16" s="88">
        <v>1837</v>
      </c>
      <c r="F16" s="147">
        <f t="shared" si="0"/>
        <v>3806</v>
      </c>
      <c r="G16" s="150" t="s">
        <v>81</v>
      </c>
      <c r="H16" s="76">
        <v>27</v>
      </c>
      <c r="I16" s="88">
        <v>1198</v>
      </c>
      <c r="J16" s="88">
        <v>1973</v>
      </c>
      <c r="K16" s="158">
        <v>1817</v>
      </c>
      <c r="L16" s="97">
        <f t="shared" si="1"/>
        <v>3790</v>
      </c>
      <c r="M16" s="150" t="s">
        <v>81</v>
      </c>
      <c r="N16" s="76">
        <v>27</v>
      </c>
      <c r="O16" s="88">
        <v>1195</v>
      </c>
      <c r="P16" s="88">
        <v>1950</v>
      </c>
      <c r="Q16" s="88">
        <v>1833</v>
      </c>
      <c r="R16" s="147">
        <f t="shared" si="2"/>
        <v>3783</v>
      </c>
      <c r="S16" s="150" t="s">
        <v>81</v>
      </c>
      <c r="T16" s="76">
        <v>27</v>
      </c>
      <c r="U16" s="88">
        <v>1186</v>
      </c>
      <c r="V16" s="88">
        <v>1899</v>
      </c>
      <c r="W16" s="88">
        <v>1802</v>
      </c>
      <c r="X16" s="147">
        <f t="shared" si="3"/>
        <v>3701</v>
      </c>
      <c r="Y16" s="150" t="s">
        <v>81</v>
      </c>
      <c r="Z16" s="76">
        <v>27</v>
      </c>
      <c r="AA16" s="88">
        <v>1183</v>
      </c>
      <c r="AB16" s="88">
        <v>1863</v>
      </c>
      <c r="AC16" s="88">
        <v>1776</v>
      </c>
      <c r="AD16" s="147">
        <f t="shared" si="4"/>
        <v>3639</v>
      </c>
      <c r="AE16" s="147">
        <f t="shared" si="5"/>
        <v>5415</v>
      </c>
      <c r="AF16" s="150" t="s">
        <v>81</v>
      </c>
      <c r="AG16" s="76">
        <v>27</v>
      </c>
      <c r="AH16" s="88">
        <v>1193</v>
      </c>
      <c r="AI16" s="88">
        <v>1819</v>
      </c>
      <c r="AJ16" s="88">
        <v>1750</v>
      </c>
      <c r="AK16" s="147">
        <f t="shared" si="6"/>
        <v>3569</v>
      </c>
    </row>
    <row r="17" spans="1:37" ht="24.75" customHeight="1">
      <c r="A17" s="150" t="s">
        <v>216</v>
      </c>
      <c r="B17" s="76">
        <v>32</v>
      </c>
      <c r="C17" s="88">
        <v>1624</v>
      </c>
      <c r="D17" s="88">
        <v>2333</v>
      </c>
      <c r="E17" s="88">
        <v>2223</v>
      </c>
      <c r="F17" s="147">
        <f t="shared" si="0"/>
        <v>4556</v>
      </c>
      <c r="G17" s="150" t="s">
        <v>80</v>
      </c>
      <c r="H17" s="76">
        <v>32</v>
      </c>
      <c r="I17" s="88">
        <v>1627</v>
      </c>
      <c r="J17" s="88">
        <v>2345</v>
      </c>
      <c r="K17" s="158">
        <v>2238</v>
      </c>
      <c r="L17" s="97">
        <f t="shared" si="1"/>
        <v>4583</v>
      </c>
      <c r="M17" s="150" t="s">
        <v>80</v>
      </c>
      <c r="N17" s="76">
        <v>32</v>
      </c>
      <c r="O17" s="88">
        <v>1654</v>
      </c>
      <c r="P17" s="88">
        <v>2356</v>
      </c>
      <c r="Q17" s="88">
        <v>2261</v>
      </c>
      <c r="R17" s="147">
        <f t="shared" si="2"/>
        <v>4617</v>
      </c>
      <c r="S17" s="150" t="s">
        <v>80</v>
      </c>
      <c r="T17" s="76">
        <v>32</v>
      </c>
      <c r="U17" s="88">
        <v>1682</v>
      </c>
      <c r="V17" s="88">
        <v>2364</v>
      </c>
      <c r="W17" s="88">
        <v>2282</v>
      </c>
      <c r="X17" s="147">
        <f t="shared" si="3"/>
        <v>4646</v>
      </c>
      <c r="Y17" s="150" t="s">
        <v>80</v>
      </c>
      <c r="Z17" s="76">
        <v>32</v>
      </c>
      <c r="AA17" s="88">
        <v>1762</v>
      </c>
      <c r="AB17" s="88">
        <v>2402</v>
      </c>
      <c r="AC17" s="88">
        <v>2351</v>
      </c>
      <c r="AD17" s="147">
        <f t="shared" si="4"/>
        <v>4753</v>
      </c>
      <c r="AE17" s="147">
        <f t="shared" si="5"/>
        <v>7104</v>
      </c>
      <c r="AF17" s="150" t="s">
        <v>80</v>
      </c>
      <c r="AG17" s="76">
        <v>32</v>
      </c>
      <c r="AH17" s="88">
        <v>1777</v>
      </c>
      <c r="AI17" s="88">
        <v>2363</v>
      </c>
      <c r="AJ17" s="88">
        <v>2317</v>
      </c>
      <c r="AK17" s="147">
        <f t="shared" si="6"/>
        <v>4680</v>
      </c>
    </row>
    <row r="18" spans="1:37" ht="24.75" customHeight="1">
      <c r="A18" s="150" t="s">
        <v>217</v>
      </c>
      <c r="B18" s="76">
        <v>28</v>
      </c>
      <c r="C18" s="88">
        <v>1274</v>
      </c>
      <c r="D18" s="88">
        <v>2047</v>
      </c>
      <c r="E18" s="88">
        <v>2016</v>
      </c>
      <c r="F18" s="147">
        <f t="shared" si="0"/>
        <v>4063</v>
      </c>
      <c r="G18" s="150" t="s">
        <v>59</v>
      </c>
      <c r="H18" s="76">
        <v>28</v>
      </c>
      <c r="I18" s="88">
        <v>1308</v>
      </c>
      <c r="J18" s="88">
        <v>2073</v>
      </c>
      <c r="K18" s="158">
        <v>2048</v>
      </c>
      <c r="L18" s="97">
        <f t="shared" si="1"/>
        <v>4121</v>
      </c>
      <c r="M18" s="150" t="s">
        <v>59</v>
      </c>
      <c r="N18" s="76">
        <v>28</v>
      </c>
      <c r="O18" s="88">
        <v>1322</v>
      </c>
      <c r="P18" s="88">
        <v>2106</v>
      </c>
      <c r="Q18" s="88">
        <v>2054</v>
      </c>
      <c r="R18" s="147">
        <f t="shared" si="2"/>
        <v>4160</v>
      </c>
      <c r="S18" s="150" t="s">
        <v>59</v>
      </c>
      <c r="T18" s="76">
        <v>28</v>
      </c>
      <c r="U18" s="88">
        <v>1355</v>
      </c>
      <c r="V18" s="88">
        <v>2122</v>
      </c>
      <c r="W18" s="88">
        <v>2050</v>
      </c>
      <c r="X18" s="147">
        <f t="shared" si="3"/>
        <v>4172</v>
      </c>
      <c r="Y18" s="150" t="s">
        <v>59</v>
      </c>
      <c r="Z18" s="76">
        <v>28</v>
      </c>
      <c r="AA18" s="88">
        <v>1376</v>
      </c>
      <c r="AB18" s="88">
        <v>2096</v>
      </c>
      <c r="AC18" s="88">
        <v>2054</v>
      </c>
      <c r="AD18" s="147">
        <f t="shared" si="4"/>
        <v>4150</v>
      </c>
      <c r="AE18" s="147">
        <f t="shared" si="5"/>
        <v>6204</v>
      </c>
      <c r="AF18" s="150" t="s">
        <v>59</v>
      </c>
      <c r="AG18" s="76">
        <v>28</v>
      </c>
      <c r="AH18" s="88">
        <v>1407</v>
      </c>
      <c r="AI18" s="88">
        <v>2086</v>
      </c>
      <c r="AJ18" s="88">
        <v>2048</v>
      </c>
      <c r="AK18" s="147">
        <f t="shared" si="6"/>
        <v>4134</v>
      </c>
    </row>
    <row r="19" spans="1:37" ht="24.75" customHeight="1">
      <c r="A19" s="150" t="s">
        <v>218</v>
      </c>
      <c r="B19" s="76">
        <v>27</v>
      </c>
      <c r="C19" s="88">
        <v>1474</v>
      </c>
      <c r="D19" s="88">
        <v>2251</v>
      </c>
      <c r="E19" s="88">
        <v>2275</v>
      </c>
      <c r="F19" s="147">
        <f t="shared" si="0"/>
        <v>4526</v>
      </c>
      <c r="G19" s="150" t="s">
        <v>79</v>
      </c>
      <c r="H19" s="76">
        <v>27</v>
      </c>
      <c r="I19" s="88">
        <v>1482</v>
      </c>
      <c r="J19" s="88">
        <v>2269</v>
      </c>
      <c r="K19" s="158">
        <v>2295</v>
      </c>
      <c r="L19" s="97">
        <f t="shared" si="1"/>
        <v>4564</v>
      </c>
      <c r="M19" s="150" t="s">
        <v>79</v>
      </c>
      <c r="N19" s="76">
        <v>27</v>
      </c>
      <c r="O19" s="88">
        <v>1521</v>
      </c>
      <c r="P19" s="88">
        <v>2289</v>
      </c>
      <c r="Q19" s="88">
        <v>2336</v>
      </c>
      <c r="R19" s="147">
        <f t="shared" si="2"/>
        <v>4625</v>
      </c>
      <c r="S19" s="150" t="s">
        <v>79</v>
      </c>
      <c r="T19" s="76">
        <v>27</v>
      </c>
      <c r="U19" s="88">
        <v>1569</v>
      </c>
      <c r="V19" s="88">
        <v>2322</v>
      </c>
      <c r="W19" s="88">
        <v>2402</v>
      </c>
      <c r="X19" s="147">
        <f t="shared" si="3"/>
        <v>4724</v>
      </c>
      <c r="Y19" s="150" t="s">
        <v>79</v>
      </c>
      <c r="Z19" s="76">
        <v>27</v>
      </c>
      <c r="AA19" s="88">
        <v>1596</v>
      </c>
      <c r="AB19" s="88">
        <v>2357</v>
      </c>
      <c r="AC19" s="88">
        <v>2434</v>
      </c>
      <c r="AD19" s="147">
        <f t="shared" si="4"/>
        <v>4791</v>
      </c>
      <c r="AE19" s="147">
        <f t="shared" si="5"/>
        <v>7225</v>
      </c>
      <c r="AF19" s="150" t="s">
        <v>79</v>
      </c>
      <c r="AG19" s="76">
        <v>27</v>
      </c>
      <c r="AH19" s="88">
        <v>1642</v>
      </c>
      <c r="AI19" s="88">
        <v>2380</v>
      </c>
      <c r="AJ19" s="88">
        <v>2468</v>
      </c>
      <c r="AK19" s="147">
        <f t="shared" si="6"/>
        <v>4848</v>
      </c>
    </row>
    <row r="20" spans="1:37" ht="24.75" customHeight="1">
      <c r="A20" s="150" t="s">
        <v>219</v>
      </c>
      <c r="B20" s="76">
        <v>45</v>
      </c>
      <c r="C20" s="88">
        <v>3279</v>
      </c>
      <c r="D20" s="88">
        <v>4137</v>
      </c>
      <c r="E20" s="88">
        <v>4344</v>
      </c>
      <c r="F20" s="147">
        <f t="shared" si="0"/>
        <v>8481</v>
      </c>
      <c r="G20" s="150" t="s">
        <v>63</v>
      </c>
      <c r="H20" s="76">
        <v>45</v>
      </c>
      <c r="I20" s="88">
        <v>3393</v>
      </c>
      <c r="J20" s="88">
        <v>4261</v>
      </c>
      <c r="K20" s="158">
        <v>4541</v>
      </c>
      <c r="L20" s="97">
        <f t="shared" si="1"/>
        <v>8802</v>
      </c>
      <c r="M20" s="150" t="s">
        <v>63</v>
      </c>
      <c r="N20" s="76">
        <v>45</v>
      </c>
      <c r="O20" s="88">
        <v>3497</v>
      </c>
      <c r="P20" s="88">
        <v>4411</v>
      </c>
      <c r="Q20" s="88">
        <v>4671</v>
      </c>
      <c r="R20" s="147">
        <f t="shared" si="2"/>
        <v>9082</v>
      </c>
      <c r="S20" s="150" t="s">
        <v>63</v>
      </c>
      <c r="T20" s="76">
        <v>45</v>
      </c>
      <c r="U20" s="88">
        <v>3540</v>
      </c>
      <c r="V20" s="88">
        <v>4443</v>
      </c>
      <c r="W20" s="88">
        <v>4711</v>
      </c>
      <c r="X20" s="147">
        <f t="shared" si="3"/>
        <v>9154</v>
      </c>
      <c r="Y20" s="150" t="s">
        <v>63</v>
      </c>
      <c r="Z20" s="76">
        <v>45</v>
      </c>
      <c r="AA20" s="88">
        <v>3609</v>
      </c>
      <c r="AB20" s="88">
        <v>4499</v>
      </c>
      <c r="AC20" s="88">
        <v>4728</v>
      </c>
      <c r="AD20" s="147">
        <f t="shared" si="4"/>
        <v>9227</v>
      </c>
      <c r="AE20" s="147">
        <f t="shared" si="5"/>
        <v>13955</v>
      </c>
      <c r="AF20" s="150" t="s">
        <v>63</v>
      </c>
      <c r="AG20" s="76">
        <v>45</v>
      </c>
      <c r="AH20" s="88">
        <v>3655</v>
      </c>
      <c r="AI20" s="88">
        <v>4491</v>
      </c>
      <c r="AJ20" s="88">
        <v>4784</v>
      </c>
      <c r="AK20" s="147">
        <f t="shared" si="6"/>
        <v>9275</v>
      </c>
    </row>
    <row r="21" spans="1:37" ht="24.75" customHeight="1">
      <c r="A21" s="150" t="s">
        <v>221</v>
      </c>
      <c r="B21" s="76">
        <v>21</v>
      </c>
      <c r="C21" s="88">
        <v>638</v>
      </c>
      <c r="D21" s="88">
        <v>877</v>
      </c>
      <c r="E21" s="88">
        <v>924</v>
      </c>
      <c r="F21" s="147">
        <f t="shared" si="0"/>
        <v>1801</v>
      </c>
      <c r="G21" s="150" t="s">
        <v>324</v>
      </c>
      <c r="H21" s="76">
        <v>21</v>
      </c>
      <c r="I21" s="88">
        <v>642</v>
      </c>
      <c r="J21" s="88">
        <v>880</v>
      </c>
      <c r="K21" s="158">
        <v>921</v>
      </c>
      <c r="L21" s="97">
        <f t="shared" si="1"/>
        <v>1801</v>
      </c>
      <c r="M21" s="150" t="s">
        <v>324</v>
      </c>
      <c r="N21" s="76">
        <v>21</v>
      </c>
      <c r="O21" s="88">
        <v>652</v>
      </c>
      <c r="P21" s="88">
        <v>884</v>
      </c>
      <c r="Q21" s="88">
        <v>916</v>
      </c>
      <c r="R21" s="147">
        <f t="shared" si="2"/>
        <v>1800</v>
      </c>
      <c r="S21" s="150" t="s">
        <v>324</v>
      </c>
      <c r="T21" s="76">
        <v>21</v>
      </c>
      <c r="U21" s="88">
        <v>652</v>
      </c>
      <c r="V21" s="88">
        <v>893</v>
      </c>
      <c r="W21" s="88">
        <v>912</v>
      </c>
      <c r="X21" s="147">
        <f t="shared" si="3"/>
        <v>1805</v>
      </c>
      <c r="Y21" s="150" t="s">
        <v>324</v>
      </c>
      <c r="Z21" s="76">
        <v>21</v>
      </c>
      <c r="AA21" s="88">
        <v>663</v>
      </c>
      <c r="AB21" s="88">
        <v>887</v>
      </c>
      <c r="AC21" s="88">
        <v>934</v>
      </c>
      <c r="AD21" s="147">
        <f t="shared" si="4"/>
        <v>1821</v>
      </c>
      <c r="AE21" s="147">
        <f t="shared" si="5"/>
        <v>2755</v>
      </c>
      <c r="AF21" s="150" t="s">
        <v>324</v>
      </c>
      <c r="AG21" s="76">
        <v>21</v>
      </c>
      <c r="AH21" s="88">
        <v>657</v>
      </c>
      <c r="AI21" s="88">
        <v>860</v>
      </c>
      <c r="AJ21" s="88">
        <v>911</v>
      </c>
      <c r="AK21" s="147">
        <f t="shared" si="6"/>
        <v>1771</v>
      </c>
    </row>
    <row r="22" spans="1:37" ht="24.75" customHeight="1">
      <c r="A22" s="150" t="s">
        <v>222</v>
      </c>
      <c r="B22" s="76">
        <v>30</v>
      </c>
      <c r="C22" s="88">
        <v>1294</v>
      </c>
      <c r="D22" s="88">
        <v>2001</v>
      </c>
      <c r="E22" s="88">
        <v>1974</v>
      </c>
      <c r="F22" s="147">
        <f t="shared" si="0"/>
        <v>3975</v>
      </c>
      <c r="G22" s="150" t="s">
        <v>60</v>
      </c>
      <c r="H22" s="76">
        <v>30</v>
      </c>
      <c r="I22" s="88">
        <v>1308</v>
      </c>
      <c r="J22" s="88">
        <v>2005</v>
      </c>
      <c r="K22" s="158">
        <v>1981</v>
      </c>
      <c r="L22" s="97">
        <f t="shared" si="1"/>
        <v>3986</v>
      </c>
      <c r="M22" s="150" t="s">
        <v>60</v>
      </c>
      <c r="N22" s="76">
        <v>30</v>
      </c>
      <c r="O22" s="88">
        <v>1299</v>
      </c>
      <c r="P22" s="88">
        <v>1987</v>
      </c>
      <c r="Q22" s="88">
        <v>1976</v>
      </c>
      <c r="R22" s="147">
        <f t="shared" si="2"/>
        <v>3963</v>
      </c>
      <c r="S22" s="150" t="s">
        <v>60</v>
      </c>
      <c r="T22" s="76">
        <v>30</v>
      </c>
      <c r="U22" s="88">
        <v>1326</v>
      </c>
      <c r="V22" s="88">
        <v>2005</v>
      </c>
      <c r="W22" s="88">
        <v>2006</v>
      </c>
      <c r="X22" s="147">
        <f t="shared" si="3"/>
        <v>4011</v>
      </c>
      <c r="Y22" s="150" t="s">
        <v>60</v>
      </c>
      <c r="Z22" s="76">
        <v>30</v>
      </c>
      <c r="AA22" s="88">
        <v>1324</v>
      </c>
      <c r="AB22" s="88">
        <v>1951</v>
      </c>
      <c r="AC22" s="88">
        <v>1968</v>
      </c>
      <c r="AD22" s="147">
        <f t="shared" si="4"/>
        <v>3919</v>
      </c>
      <c r="AE22" s="147">
        <f t="shared" si="5"/>
        <v>5887</v>
      </c>
      <c r="AF22" s="150" t="s">
        <v>60</v>
      </c>
      <c r="AG22" s="76">
        <v>30</v>
      </c>
      <c r="AH22" s="88">
        <v>1329</v>
      </c>
      <c r="AI22" s="88">
        <v>1934</v>
      </c>
      <c r="AJ22" s="88">
        <v>1940</v>
      </c>
      <c r="AK22" s="147">
        <f t="shared" si="6"/>
        <v>3874</v>
      </c>
    </row>
    <row r="23" spans="1:37" ht="24.75" customHeight="1">
      <c r="A23" s="150" t="s">
        <v>223</v>
      </c>
      <c r="B23" s="76">
        <v>43</v>
      </c>
      <c r="C23" s="88">
        <v>1625</v>
      </c>
      <c r="D23" s="88">
        <v>2242</v>
      </c>
      <c r="E23" s="88">
        <v>2317</v>
      </c>
      <c r="F23" s="147">
        <f t="shared" si="0"/>
        <v>4559</v>
      </c>
      <c r="G23" s="150" t="s">
        <v>74</v>
      </c>
      <c r="H23" s="76">
        <v>43</v>
      </c>
      <c r="I23" s="88">
        <v>1623</v>
      </c>
      <c r="J23" s="88">
        <v>2213</v>
      </c>
      <c r="K23" s="158">
        <v>2325</v>
      </c>
      <c r="L23" s="97">
        <f t="shared" si="1"/>
        <v>4538</v>
      </c>
      <c r="M23" s="150" t="s">
        <v>74</v>
      </c>
      <c r="N23" s="76">
        <v>43</v>
      </c>
      <c r="O23" s="88">
        <v>1628</v>
      </c>
      <c r="P23" s="88">
        <v>2178</v>
      </c>
      <c r="Q23" s="88">
        <v>2310</v>
      </c>
      <c r="R23" s="147">
        <f t="shared" si="2"/>
        <v>4488</v>
      </c>
      <c r="S23" s="150" t="s">
        <v>74</v>
      </c>
      <c r="T23" s="76">
        <v>43</v>
      </c>
      <c r="U23" s="88">
        <v>1637</v>
      </c>
      <c r="V23" s="88">
        <v>2171</v>
      </c>
      <c r="W23" s="88">
        <v>2321</v>
      </c>
      <c r="X23" s="147">
        <f t="shared" si="3"/>
        <v>4492</v>
      </c>
      <c r="Y23" s="150" t="s">
        <v>74</v>
      </c>
      <c r="Z23" s="76">
        <v>43</v>
      </c>
      <c r="AA23" s="88">
        <v>1644</v>
      </c>
      <c r="AB23" s="88">
        <v>2139</v>
      </c>
      <c r="AC23" s="88">
        <v>2302</v>
      </c>
      <c r="AD23" s="147">
        <f t="shared" si="4"/>
        <v>4441</v>
      </c>
      <c r="AE23" s="147">
        <f t="shared" si="5"/>
        <v>6743</v>
      </c>
      <c r="AF23" s="150" t="s">
        <v>74</v>
      </c>
      <c r="AG23" s="76">
        <v>43</v>
      </c>
      <c r="AH23" s="88">
        <v>1637</v>
      </c>
      <c r="AI23" s="88">
        <v>2137</v>
      </c>
      <c r="AJ23" s="88">
        <v>2298</v>
      </c>
      <c r="AK23" s="147">
        <f t="shared" si="6"/>
        <v>4435</v>
      </c>
    </row>
    <row r="24" spans="1:37" ht="24.75" customHeight="1">
      <c r="A24" s="150" t="s">
        <v>224</v>
      </c>
      <c r="B24" s="76">
        <v>27</v>
      </c>
      <c r="C24" s="88">
        <v>845</v>
      </c>
      <c r="D24" s="88">
        <v>1162</v>
      </c>
      <c r="E24" s="88">
        <v>1176</v>
      </c>
      <c r="F24" s="147">
        <f t="shared" si="0"/>
        <v>2338</v>
      </c>
      <c r="G24" s="150" t="s">
        <v>64</v>
      </c>
      <c r="H24" s="76">
        <v>27</v>
      </c>
      <c r="I24" s="88">
        <v>854</v>
      </c>
      <c r="J24" s="88">
        <v>1168</v>
      </c>
      <c r="K24" s="158">
        <v>1200</v>
      </c>
      <c r="L24" s="97">
        <f t="shared" si="1"/>
        <v>2368</v>
      </c>
      <c r="M24" s="150" t="s">
        <v>64</v>
      </c>
      <c r="N24" s="76">
        <v>27</v>
      </c>
      <c r="O24" s="88">
        <v>859</v>
      </c>
      <c r="P24" s="88">
        <v>1170</v>
      </c>
      <c r="Q24" s="88">
        <v>1211</v>
      </c>
      <c r="R24" s="147">
        <f t="shared" si="2"/>
        <v>2381</v>
      </c>
      <c r="S24" s="150" t="s">
        <v>64</v>
      </c>
      <c r="T24" s="76">
        <v>27</v>
      </c>
      <c r="U24" s="88">
        <v>853</v>
      </c>
      <c r="V24" s="88">
        <v>1146</v>
      </c>
      <c r="W24" s="88">
        <v>1201</v>
      </c>
      <c r="X24" s="147">
        <f t="shared" si="3"/>
        <v>2347</v>
      </c>
      <c r="Y24" s="150" t="s">
        <v>64</v>
      </c>
      <c r="Z24" s="76">
        <v>27</v>
      </c>
      <c r="AA24" s="88">
        <v>876</v>
      </c>
      <c r="AB24" s="88">
        <v>1147</v>
      </c>
      <c r="AC24" s="88">
        <v>1206</v>
      </c>
      <c r="AD24" s="147">
        <f t="shared" si="4"/>
        <v>2353</v>
      </c>
      <c r="AE24" s="147">
        <f t="shared" si="5"/>
        <v>3559</v>
      </c>
      <c r="AF24" s="150" t="s">
        <v>64</v>
      </c>
      <c r="AG24" s="76">
        <v>27</v>
      </c>
      <c r="AH24" s="88">
        <v>884</v>
      </c>
      <c r="AI24" s="88">
        <v>1118</v>
      </c>
      <c r="AJ24" s="88">
        <v>1184</v>
      </c>
      <c r="AK24" s="147">
        <f t="shared" si="6"/>
        <v>2302</v>
      </c>
    </row>
    <row r="25" spans="1:37" ht="24.75" customHeight="1">
      <c r="A25" s="150" t="s">
        <v>225</v>
      </c>
      <c r="B25" s="76">
        <v>34</v>
      </c>
      <c r="C25" s="88">
        <v>2318</v>
      </c>
      <c r="D25" s="88">
        <v>3078</v>
      </c>
      <c r="E25" s="88">
        <v>3261</v>
      </c>
      <c r="F25" s="147">
        <f t="shared" si="0"/>
        <v>6339</v>
      </c>
      <c r="G25" s="150" t="s">
        <v>77</v>
      </c>
      <c r="H25" s="76">
        <v>34</v>
      </c>
      <c r="I25" s="88">
        <v>2336</v>
      </c>
      <c r="J25" s="88">
        <v>3121</v>
      </c>
      <c r="K25" s="158">
        <v>3288</v>
      </c>
      <c r="L25" s="97">
        <f t="shared" si="1"/>
        <v>6409</v>
      </c>
      <c r="M25" s="150" t="s">
        <v>77</v>
      </c>
      <c r="N25" s="76">
        <v>34</v>
      </c>
      <c r="O25" s="88">
        <v>2358</v>
      </c>
      <c r="P25" s="88">
        <v>3122</v>
      </c>
      <c r="Q25" s="88">
        <v>3291</v>
      </c>
      <c r="R25" s="147">
        <f t="shared" si="2"/>
        <v>6413</v>
      </c>
      <c r="S25" s="150" t="s">
        <v>77</v>
      </c>
      <c r="T25" s="76">
        <v>34</v>
      </c>
      <c r="U25" s="88">
        <v>2368</v>
      </c>
      <c r="V25" s="88">
        <v>3124</v>
      </c>
      <c r="W25" s="88">
        <v>3309</v>
      </c>
      <c r="X25" s="147">
        <f t="shared" si="3"/>
        <v>6433</v>
      </c>
      <c r="Y25" s="150" t="s">
        <v>77</v>
      </c>
      <c r="Z25" s="76">
        <v>34</v>
      </c>
      <c r="AA25" s="88">
        <v>2381</v>
      </c>
      <c r="AB25" s="88">
        <v>3142</v>
      </c>
      <c r="AC25" s="88">
        <v>3297</v>
      </c>
      <c r="AD25" s="147">
        <f t="shared" si="4"/>
        <v>6439</v>
      </c>
      <c r="AE25" s="147">
        <f t="shared" si="5"/>
        <v>9736</v>
      </c>
      <c r="AF25" s="150" t="s">
        <v>77</v>
      </c>
      <c r="AG25" s="76">
        <v>34</v>
      </c>
      <c r="AH25" s="88">
        <v>2380</v>
      </c>
      <c r="AI25" s="88">
        <v>3114</v>
      </c>
      <c r="AJ25" s="88">
        <v>3247</v>
      </c>
      <c r="AK25" s="147">
        <f t="shared" si="6"/>
        <v>6361</v>
      </c>
    </row>
    <row r="26" spans="1:37" ht="24.75" customHeight="1">
      <c r="A26" s="150" t="s">
        <v>226</v>
      </c>
      <c r="B26" s="76">
        <v>36</v>
      </c>
      <c r="C26" s="88">
        <v>1763</v>
      </c>
      <c r="D26" s="88">
        <v>2380</v>
      </c>
      <c r="E26" s="88">
        <v>2490</v>
      </c>
      <c r="F26" s="147">
        <f t="shared" si="0"/>
        <v>4870</v>
      </c>
      <c r="G26" s="150" t="s">
        <v>68</v>
      </c>
      <c r="H26" s="76">
        <v>36</v>
      </c>
      <c r="I26" s="88">
        <v>1767</v>
      </c>
      <c r="J26" s="88">
        <v>2363</v>
      </c>
      <c r="K26" s="158">
        <v>2498</v>
      </c>
      <c r="L26" s="97">
        <f t="shared" si="1"/>
        <v>4861</v>
      </c>
      <c r="M26" s="150" t="s">
        <v>68</v>
      </c>
      <c r="N26" s="76">
        <v>36</v>
      </c>
      <c r="O26" s="88">
        <v>1802</v>
      </c>
      <c r="P26" s="88">
        <v>2409</v>
      </c>
      <c r="Q26" s="88">
        <v>2556</v>
      </c>
      <c r="R26" s="147">
        <f t="shared" si="2"/>
        <v>4965</v>
      </c>
      <c r="S26" s="150" t="s">
        <v>68</v>
      </c>
      <c r="T26" s="76">
        <v>36</v>
      </c>
      <c r="U26" s="88">
        <v>1864</v>
      </c>
      <c r="V26" s="88">
        <v>2479</v>
      </c>
      <c r="W26" s="88">
        <v>2667</v>
      </c>
      <c r="X26" s="147">
        <f t="shared" si="3"/>
        <v>5146</v>
      </c>
      <c r="Y26" s="150" t="s">
        <v>68</v>
      </c>
      <c r="Z26" s="76">
        <v>36</v>
      </c>
      <c r="AA26" s="88">
        <v>1864</v>
      </c>
      <c r="AB26" s="88">
        <v>2470</v>
      </c>
      <c r="AC26" s="88">
        <v>2643</v>
      </c>
      <c r="AD26" s="147">
        <f t="shared" si="4"/>
        <v>5113</v>
      </c>
      <c r="AE26" s="147">
        <f t="shared" si="5"/>
        <v>7756</v>
      </c>
      <c r="AF26" s="150" t="s">
        <v>68</v>
      </c>
      <c r="AG26" s="76">
        <v>36</v>
      </c>
      <c r="AH26" s="88">
        <v>1898</v>
      </c>
      <c r="AI26" s="88">
        <v>2449</v>
      </c>
      <c r="AJ26" s="88">
        <v>2632</v>
      </c>
      <c r="AK26" s="147">
        <f t="shared" si="6"/>
        <v>5081</v>
      </c>
    </row>
    <row r="27" spans="1:37" ht="24.75" customHeight="1">
      <c r="A27" s="150" t="s">
        <v>227</v>
      </c>
      <c r="B27" s="76">
        <v>38</v>
      </c>
      <c r="C27" s="88">
        <v>1276</v>
      </c>
      <c r="D27" s="88">
        <v>2453</v>
      </c>
      <c r="E27" s="88">
        <v>1808</v>
      </c>
      <c r="F27" s="147">
        <f t="shared" si="0"/>
        <v>4261</v>
      </c>
      <c r="G27" s="150" t="s">
        <v>67</v>
      </c>
      <c r="H27" s="76">
        <v>38</v>
      </c>
      <c r="I27" s="88">
        <v>1279</v>
      </c>
      <c r="J27" s="88">
        <v>2395</v>
      </c>
      <c r="K27" s="158">
        <v>1773</v>
      </c>
      <c r="L27" s="97">
        <f t="shared" si="1"/>
        <v>4168</v>
      </c>
      <c r="M27" s="150" t="s">
        <v>67</v>
      </c>
      <c r="N27" s="76">
        <v>38</v>
      </c>
      <c r="O27" s="88">
        <v>1285</v>
      </c>
      <c r="P27" s="88">
        <v>2382</v>
      </c>
      <c r="Q27" s="88">
        <v>1805</v>
      </c>
      <c r="R27" s="147">
        <f t="shared" si="2"/>
        <v>4187</v>
      </c>
      <c r="S27" s="150" t="s">
        <v>67</v>
      </c>
      <c r="T27" s="76">
        <v>38</v>
      </c>
      <c r="U27" s="88">
        <v>1301</v>
      </c>
      <c r="V27" s="88">
        <v>2340</v>
      </c>
      <c r="W27" s="88">
        <v>1790</v>
      </c>
      <c r="X27" s="147">
        <f t="shared" si="3"/>
        <v>4130</v>
      </c>
      <c r="Y27" s="150" t="s">
        <v>67</v>
      </c>
      <c r="Z27" s="76">
        <v>38</v>
      </c>
      <c r="AA27" s="88">
        <v>1328</v>
      </c>
      <c r="AB27" s="88">
        <v>2318</v>
      </c>
      <c r="AC27" s="88">
        <v>1781</v>
      </c>
      <c r="AD27" s="147">
        <f t="shared" si="4"/>
        <v>4099</v>
      </c>
      <c r="AE27" s="147">
        <f t="shared" si="5"/>
        <v>5880</v>
      </c>
      <c r="AF27" s="150" t="s">
        <v>67</v>
      </c>
      <c r="AG27" s="76">
        <v>38</v>
      </c>
      <c r="AH27" s="88">
        <v>1334</v>
      </c>
      <c r="AI27" s="88">
        <v>2231</v>
      </c>
      <c r="AJ27" s="88">
        <v>1782</v>
      </c>
      <c r="AK27" s="147">
        <f t="shared" si="6"/>
        <v>4013</v>
      </c>
    </row>
    <row r="28" spans="1:37" ht="24.75" customHeight="1">
      <c r="A28" s="150" t="s">
        <v>228</v>
      </c>
      <c r="B28" s="76">
        <v>24</v>
      </c>
      <c r="C28" s="88">
        <v>1024</v>
      </c>
      <c r="D28" s="88">
        <v>1533</v>
      </c>
      <c r="E28" s="88">
        <v>1459</v>
      </c>
      <c r="F28" s="147">
        <f t="shared" si="0"/>
        <v>2992</v>
      </c>
      <c r="G28" s="150" t="s">
        <v>72</v>
      </c>
      <c r="H28" s="76">
        <v>24</v>
      </c>
      <c r="I28" s="88">
        <v>1041</v>
      </c>
      <c r="J28" s="88">
        <v>1591</v>
      </c>
      <c r="K28" s="158">
        <v>1490</v>
      </c>
      <c r="L28" s="97">
        <f t="shared" si="1"/>
        <v>3081</v>
      </c>
      <c r="M28" s="150" t="s">
        <v>72</v>
      </c>
      <c r="N28" s="76">
        <v>24</v>
      </c>
      <c r="O28" s="88">
        <v>1051</v>
      </c>
      <c r="P28" s="88">
        <v>1588</v>
      </c>
      <c r="Q28" s="88">
        <v>1524</v>
      </c>
      <c r="R28" s="147">
        <f t="shared" si="2"/>
        <v>3112</v>
      </c>
      <c r="S28" s="150" t="s">
        <v>72</v>
      </c>
      <c r="T28" s="76">
        <v>24</v>
      </c>
      <c r="U28" s="88">
        <v>1076</v>
      </c>
      <c r="V28" s="88">
        <v>1608</v>
      </c>
      <c r="W28" s="88">
        <v>1562</v>
      </c>
      <c r="X28" s="147">
        <f t="shared" si="3"/>
        <v>3170</v>
      </c>
      <c r="Y28" s="150" t="s">
        <v>72</v>
      </c>
      <c r="Z28" s="76">
        <v>24</v>
      </c>
      <c r="AA28" s="88">
        <v>1068</v>
      </c>
      <c r="AB28" s="88">
        <v>1559</v>
      </c>
      <c r="AC28" s="88">
        <v>1517</v>
      </c>
      <c r="AD28" s="147">
        <f t="shared" si="4"/>
        <v>3076</v>
      </c>
      <c r="AE28" s="147">
        <f t="shared" si="5"/>
        <v>4593</v>
      </c>
      <c r="AF28" s="150" t="s">
        <v>72</v>
      </c>
      <c r="AG28" s="76">
        <v>24</v>
      </c>
      <c r="AH28" s="88">
        <v>1074</v>
      </c>
      <c r="AI28" s="88">
        <v>1536</v>
      </c>
      <c r="AJ28" s="88">
        <v>1519</v>
      </c>
      <c r="AK28" s="147">
        <f t="shared" si="6"/>
        <v>3055</v>
      </c>
    </row>
    <row r="29" spans="1:37" ht="24.75" customHeight="1">
      <c r="A29" s="150" t="s">
        <v>229</v>
      </c>
      <c r="B29" s="76">
        <v>31</v>
      </c>
      <c r="C29" s="88">
        <v>1635</v>
      </c>
      <c r="D29" s="88">
        <v>2505</v>
      </c>
      <c r="E29" s="88">
        <v>2543</v>
      </c>
      <c r="F29" s="147">
        <f t="shared" si="0"/>
        <v>5048</v>
      </c>
      <c r="G29" s="150" t="s">
        <v>57</v>
      </c>
      <c r="H29" s="76">
        <v>31</v>
      </c>
      <c r="I29" s="88">
        <v>1645</v>
      </c>
      <c r="J29" s="88">
        <v>2538</v>
      </c>
      <c r="K29" s="158">
        <v>2579</v>
      </c>
      <c r="L29" s="97">
        <f t="shared" si="1"/>
        <v>5117</v>
      </c>
      <c r="M29" s="150" t="s">
        <v>57</v>
      </c>
      <c r="N29" s="76">
        <v>31</v>
      </c>
      <c r="O29" s="88">
        <v>1655</v>
      </c>
      <c r="P29" s="88">
        <v>2503</v>
      </c>
      <c r="Q29" s="88">
        <v>2583</v>
      </c>
      <c r="R29" s="147">
        <f t="shared" si="2"/>
        <v>5086</v>
      </c>
      <c r="S29" s="150" t="s">
        <v>57</v>
      </c>
      <c r="T29" s="76">
        <v>31</v>
      </c>
      <c r="U29" s="88">
        <v>1661</v>
      </c>
      <c r="V29" s="88">
        <v>2513</v>
      </c>
      <c r="W29" s="88">
        <v>2578</v>
      </c>
      <c r="X29" s="147">
        <f t="shared" si="3"/>
        <v>5091</v>
      </c>
      <c r="Y29" s="150" t="s">
        <v>57</v>
      </c>
      <c r="Z29" s="76">
        <v>31</v>
      </c>
      <c r="AA29" s="88">
        <v>1677</v>
      </c>
      <c r="AB29" s="88">
        <v>2485</v>
      </c>
      <c r="AC29" s="88">
        <v>2534</v>
      </c>
      <c r="AD29" s="147">
        <f t="shared" si="4"/>
        <v>5019</v>
      </c>
      <c r="AE29" s="147">
        <v>7553</v>
      </c>
      <c r="AF29" s="150" t="s">
        <v>57</v>
      </c>
      <c r="AG29" s="76">
        <v>31</v>
      </c>
      <c r="AH29" s="88">
        <v>1678</v>
      </c>
      <c r="AI29" s="88">
        <v>2428</v>
      </c>
      <c r="AJ29" s="88">
        <v>2492</v>
      </c>
      <c r="AK29" s="147">
        <f t="shared" si="6"/>
        <v>4920</v>
      </c>
    </row>
    <row r="30" spans="1:37" ht="24.75" customHeight="1" thickBot="1">
      <c r="A30" s="151" t="s">
        <v>230</v>
      </c>
      <c r="B30" s="77">
        <v>31</v>
      </c>
      <c r="C30" s="89">
        <v>1985</v>
      </c>
      <c r="D30" s="89">
        <v>2206</v>
      </c>
      <c r="E30" s="89">
        <v>2393</v>
      </c>
      <c r="F30" s="148">
        <f t="shared" si="0"/>
        <v>4599</v>
      </c>
      <c r="G30" s="151" t="s">
        <v>70</v>
      </c>
      <c r="H30" s="77">
        <v>31</v>
      </c>
      <c r="I30" s="89">
        <v>2055</v>
      </c>
      <c r="J30" s="89">
        <v>2312</v>
      </c>
      <c r="K30" s="159">
        <v>2542</v>
      </c>
      <c r="L30" s="154">
        <f t="shared" si="1"/>
        <v>4854</v>
      </c>
      <c r="M30" s="151" t="s">
        <v>70</v>
      </c>
      <c r="N30" s="77">
        <v>32</v>
      </c>
      <c r="O30" s="89">
        <v>2090</v>
      </c>
      <c r="P30" s="89">
        <v>2379</v>
      </c>
      <c r="Q30" s="89">
        <v>2590</v>
      </c>
      <c r="R30" s="148">
        <f t="shared" si="2"/>
        <v>4969</v>
      </c>
      <c r="S30" s="151" t="s">
        <v>70</v>
      </c>
      <c r="T30" s="77">
        <v>32</v>
      </c>
      <c r="U30" s="89">
        <v>2105</v>
      </c>
      <c r="V30" s="89">
        <v>2439</v>
      </c>
      <c r="W30" s="89">
        <v>2605</v>
      </c>
      <c r="X30" s="148">
        <f t="shared" si="3"/>
        <v>5044</v>
      </c>
      <c r="Y30" s="151" t="s">
        <v>70</v>
      </c>
      <c r="Z30" s="77">
        <v>32</v>
      </c>
      <c r="AA30" s="89">
        <v>2122</v>
      </c>
      <c r="AB30" s="89">
        <v>2470</v>
      </c>
      <c r="AC30" s="89">
        <v>2591</v>
      </c>
      <c r="AD30" s="148">
        <f t="shared" si="4"/>
        <v>5061</v>
      </c>
      <c r="AE30" s="148">
        <v>7652</v>
      </c>
      <c r="AF30" s="151" t="s">
        <v>70</v>
      </c>
      <c r="AG30" s="77">
        <v>32</v>
      </c>
      <c r="AH30" s="89">
        <v>2159</v>
      </c>
      <c r="AI30" s="89">
        <v>2521</v>
      </c>
      <c r="AJ30" s="89">
        <v>2624</v>
      </c>
      <c r="AK30" s="148">
        <f t="shared" si="6"/>
        <v>5145</v>
      </c>
    </row>
    <row r="31" spans="1:37" ht="13.5" customHeight="1">
      <c r="A31" s="2"/>
      <c r="B31" s="96"/>
      <c r="C31" s="97"/>
      <c r="D31" s="97"/>
      <c r="E31" s="97"/>
      <c r="F31" s="97"/>
      <c r="G31" s="2"/>
      <c r="H31" s="96"/>
      <c r="I31" s="97"/>
      <c r="J31" s="97"/>
      <c r="K31" s="97"/>
      <c r="L31" s="97"/>
      <c r="M31" s="2"/>
      <c r="N31" s="96"/>
      <c r="O31" s="97"/>
      <c r="P31" s="97"/>
      <c r="Q31" s="97"/>
      <c r="R31" s="97"/>
      <c r="S31" s="2"/>
      <c r="T31" s="96"/>
      <c r="U31" s="97"/>
      <c r="V31" s="97"/>
      <c r="W31" s="97"/>
      <c r="X31" s="97"/>
      <c r="Y31" s="2"/>
      <c r="Z31" s="96"/>
      <c r="AA31" s="97"/>
      <c r="AB31" s="97"/>
      <c r="AC31" s="97"/>
      <c r="AD31" s="97"/>
      <c r="AE31" s="97"/>
      <c r="AF31" s="2"/>
      <c r="AG31" s="96"/>
      <c r="AH31" s="97"/>
      <c r="AI31" s="97"/>
      <c r="AJ31" s="97"/>
      <c r="AK31" s="97"/>
    </row>
    <row r="32" spans="1:37" ht="18" customHeight="1">
      <c r="A32" s="303" t="s">
        <v>94</v>
      </c>
      <c r="B32" s="303"/>
      <c r="C32" s="303"/>
      <c r="D32" s="303"/>
      <c r="E32" s="303"/>
      <c r="F32" s="303"/>
      <c r="G32" s="303" t="s">
        <v>94</v>
      </c>
      <c r="H32" s="303"/>
      <c r="I32" s="303"/>
      <c r="J32" s="303"/>
      <c r="K32" s="303"/>
      <c r="L32" s="303"/>
      <c r="M32" s="303" t="s">
        <v>94</v>
      </c>
      <c r="N32" s="303"/>
      <c r="O32" s="303"/>
      <c r="P32" s="303"/>
      <c r="Q32" s="303"/>
      <c r="R32" s="303"/>
      <c r="S32" s="303" t="s">
        <v>94</v>
      </c>
      <c r="T32" s="303"/>
      <c r="U32" s="303"/>
      <c r="V32" s="303"/>
      <c r="W32" s="303"/>
      <c r="X32" s="303"/>
      <c r="Y32" s="303" t="s">
        <v>94</v>
      </c>
      <c r="Z32" s="303"/>
      <c r="AA32" s="303"/>
      <c r="AB32" s="303"/>
      <c r="AC32" s="303"/>
      <c r="AD32" s="303"/>
      <c r="AF32" s="303" t="s">
        <v>94</v>
      </c>
      <c r="AG32" s="303"/>
      <c r="AH32" s="303"/>
      <c r="AI32" s="303"/>
      <c r="AJ32" s="303"/>
      <c r="AK32" s="303"/>
    </row>
    <row r="33" spans="1:37" ht="18" customHeight="1" thickBot="1">
      <c r="A33" s="304" t="s">
        <v>317</v>
      </c>
      <c r="B33" s="304"/>
      <c r="C33" s="304"/>
      <c r="D33" s="304"/>
      <c r="E33" s="304"/>
      <c r="F33" s="304"/>
      <c r="G33" s="304" t="s">
        <v>319</v>
      </c>
      <c r="H33" s="304"/>
      <c r="I33" s="304"/>
      <c r="J33" s="304"/>
      <c r="K33" s="304"/>
      <c r="L33" s="304"/>
      <c r="M33" s="304" t="s">
        <v>345</v>
      </c>
      <c r="N33" s="304"/>
      <c r="O33" s="304"/>
      <c r="P33" s="304"/>
      <c r="Q33" s="304"/>
      <c r="R33" s="304"/>
      <c r="S33" s="304" t="s">
        <v>318</v>
      </c>
      <c r="T33" s="304"/>
      <c r="U33" s="304"/>
      <c r="V33" s="304"/>
      <c r="W33" s="304"/>
      <c r="X33" s="304"/>
      <c r="Y33" s="304" t="s">
        <v>318</v>
      </c>
      <c r="Z33" s="304"/>
      <c r="AA33" s="304"/>
      <c r="AB33" s="304"/>
      <c r="AC33" s="304"/>
      <c r="AD33" s="304"/>
      <c r="AF33" s="304" t="s">
        <v>318</v>
      </c>
      <c r="AG33" s="304"/>
      <c r="AH33" s="304"/>
      <c r="AI33" s="304"/>
      <c r="AJ33" s="304"/>
      <c r="AK33" s="304"/>
    </row>
    <row r="34" spans="1:37" ht="50.25" thickBot="1">
      <c r="A34" s="149" t="s">
        <v>312</v>
      </c>
      <c r="B34" s="69" t="s">
        <v>178</v>
      </c>
      <c r="C34" s="70" t="s">
        <v>157</v>
      </c>
      <c r="D34" s="71" t="s">
        <v>95</v>
      </c>
      <c r="E34" s="71" t="s">
        <v>96</v>
      </c>
      <c r="F34" s="145" t="s">
        <v>97</v>
      </c>
      <c r="G34" s="149" t="s">
        <v>321</v>
      </c>
      <c r="H34" s="69" t="s">
        <v>178</v>
      </c>
      <c r="I34" s="70" t="s">
        <v>157</v>
      </c>
      <c r="J34" s="71" t="s">
        <v>95</v>
      </c>
      <c r="K34" s="71" t="s">
        <v>96</v>
      </c>
      <c r="L34" s="145" t="s">
        <v>97</v>
      </c>
      <c r="M34" s="149" t="s">
        <v>346</v>
      </c>
      <c r="N34" s="69" t="s">
        <v>178</v>
      </c>
      <c r="O34" s="70" t="s">
        <v>157</v>
      </c>
      <c r="P34" s="71" t="s">
        <v>95</v>
      </c>
      <c r="Q34" s="71" t="s">
        <v>96</v>
      </c>
      <c r="R34" s="145" t="s">
        <v>97</v>
      </c>
      <c r="S34" s="149" t="s">
        <v>365</v>
      </c>
      <c r="T34" s="69" t="s">
        <v>178</v>
      </c>
      <c r="U34" s="70" t="s">
        <v>157</v>
      </c>
      <c r="V34" s="71" t="s">
        <v>95</v>
      </c>
      <c r="W34" s="71" t="s">
        <v>96</v>
      </c>
      <c r="X34" s="145" t="s">
        <v>97</v>
      </c>
      <c r="Y34" s="149" t="s">
        <v>372</v>
      </c>
      <c r="Z34" s="69" t="s">
        <v>178</v>
      </c>
      <c r="AA34" s="70" t="s">
        <v>157</v>
      </c>
      <c r="AB34" s="71" t="s">
        <v>95</v>
      </c>
      <c r="AC34" s="71" t="s">
        <v>96</v>
      </c>
      <c r="AD34" s="145" t="s">
        <v>97</v>
      </c>
      <c r="AE34" s="145" t="s">
        <v>97</v>
      </c>
      <c r="AF34" s="149" t="s">
        <v>378</v>
      </c>
      <c r="AG34" s="69" t="s">
        <v>178</v>
      </c>
      <c r="AH34" s="70" t="s">
        <v>157</v>
      </c>
      <c r="AI34" s="71" t="s">
        <v>95</v>
      </c>
      <c r="AJ34" s="71" t="s">
        <v>96</v>
      </c>
      <c r="AK34" s="145" t="s">
        <v>97</v>
      </c>
    </row>
    <row r="35" spans="1:37" ht="24.75" customHeight="1">
      <c r="A35" s="150" t="s">
        <v>231</v>
      </c>
      <c r="B35" s="76">
        <v>31</v>
      </c>
      <c r="C35" s="88">
        <v>1726</v>
      </c>
      <c r="D35" s="88">
        <v>2530</v>
      </c>
      <c r="E35" s="88">
        <v>2521</v>
      </c>
      <c r="F35" s="147">
        <f aca="true" t="shared" si="7" ref="F35:F55">D35+E35</f>
        <v>5051</v>
      </c>
      <c r="G35" s="150" t="s">
        <v>86</v>
      </c>
      <c r="H35" s="76">
        <v>31</v>
      </c>
      <c r="I35" s="88">
        <v>1749</v>
      </c>
      <c r="J35" s="88">
        <v>2522</v>
      </c>
      <c r="K35" s="88">
        <v>2540</v>
      </c>
      <c r="L35" s="147">
        <f aca="true" t="shared" si="8" ref="L35:L55">J35+K35</f>
        <v>5062</v>
      </c>
      <c r="M35" s="150" t="s">
        <v>86</v>
      </c>
      <c r="N35" s="76">
        <v>31</v>
      </c>
      <c r="O35" s="88">
        <v>1754</v>
      </c>
      <c r="P35" s="88">
        <v>2523</v>
      </c>
      <c r="Q35" s="88">
        <v>2530</v>
      </c>
      <c r="R35" s="147">
        <f aca="true" t="shared" si="9" ref="R35:R55">P35+Q35</f>
        <v>5053</v>
      </c>
      <c r="S35" s="150" t="s">
        <v>86</v>
      </c>
      <c r="T35" s="76">
        <v>31</v>
      </c>
      <c r="U35" s="88">
        <v>1774</v>
      </c>
      <c r="V35" s="88">
        <v>2507</v>
      </c>
      <c r="W35" s="88">
        <v>2515</v>
      </c>
      <c r="X35" s="147">
        <f aca="true" t="shared" si="10" ref="X35:X55">V35+W35</f>
        <v>5022</v>
      </c>
      <c r="Y35" s="150" t="s">
        <v>86</v>
      </c>
      <c r="Z35" s="76">
        <v>31</v>
      </c>
      <c r="AA35" s="88">
        <v>1780</v>
      </c>
      <c r="AB35" s="88">
        <v>2464</v>
      </c>
      <c r="AC35" s="88">
        <v>2495</v>
      </c>
      <c r="AD35" s="147">
        <f aca="true" t="shared" si="11" ref="AD35:AD55">AB35+AC35</f>
        <v>4959</v>
      </c>
      <c r="AE35" s="147">
        <f aca="true" t="shared" si="12" ref="AE35:AE55">AC35+AD35</f>
        <v>7454</v>
      </c>
      <c r="AF35" s="150" t="s">
        <v>86</v>
      </c>
      <c r="AG35" s="76">
        <f>VLOOKUP(AF35,'[1]工作表1'!$A$4:$B$54,2,0)</f>
        <v>31</v>
      </c>
      <c r="AH35" s="88">
        <f>VLOOKUP(AF35,'[1]工作表1'!$A$4:$C$54,3,0)</f>
        <v>1792</v>
      </c>
      <c r="AI35" s="88">
        <v>2473</v>
      </c>
      <c r="AJ35" s="88">
        <v>2452</v>
      </c>
      <c r="AK35" s="147">
        <f aca="true" t="shared" si="13" ref="AK35:AK55">AI35+AJ35</f>
        <v>4925</v>
      </c>
    </row>
    <row r="36" spans="1:37" ht="24.75" customHeight="1">
      <c r="A36" s="150" t="s">
        <v>232</v>
      </c>
      <c r="B36" s="76">
        <v>25</v>
      </c>
      <c r="C36" s="88">
        <v>1150</v>
      </c>
      <c r="D36" s="88">
        <v>1667</v>
      </c>
      <c r="E36" s="88">
        <v>1723</v>
      </c>
      <c r="F36" s="147">
        <f t="shared" si="7"/>
        <v>3390</v>
      </c>
      <c r="G36" s="150" t="s">
        <v>65</v>
      </c>
      <c r="H36" s="76">
        <v>25</v>
      </c>
      <c r="I36" s="88">
        <v>1157</v>
      </c>
      <c r="J36" s="88">
        <v>1688</v>
      </c>
      <c r="K36" s="88">
        <v>1742</v>
      </c>
      <c r="L36" s="147">
        <f t="shared" si="8"/>
        <v>3430</v>
      </c>
      <c r="M36" s="150" t="s">
        <v>65</v>
      </c>
      <c r="N36" s="76">
        <v>25</v>
      </c>
      <c r="O36" s="88">
        <v>1164</v>
      </c>
      <c r="P36" s="88">
        <v>1679</v>
      </c>
      <c r="Q36" s="88">
        <v>1748</v>
      </c>
      <c r="R36" s="147">
        <f t="shared" si="9"/>
        <v>3427</v>
      </c>
      <c r="S36" s="150" t="s">
        <v>65</v>
      </c>
      <c r="T36" s="76">
        <v>25</v>
      </c>
      <c r="U36" s="88">
        <v>1172</v>
      </c>
      <c r="V36" s="88">
        <v>1677</v>
      </c>
      <c r="W36" s="88">
        <v>1730</v>
      </c>
      <c r="X36" s="147">
        <f t="shared" si="10"/>
        <v>3407</v>
      </c>
      <c r="Y36" s="150" t="s">
        <v>65</v>
      </c>
      <c r="Z36" s="76">
        <v>25</v>
      </c>
      <c r="AA36" s="88">
        <v>1191</v>
      </c>
      <c r="AB36" s="88">
        <v>1643</v>
      </c>
      <c r="AC36" s="88">
        <v>1705</v>
      </c>
      <c r="AD36" s="147">
        <f t="shared" si="11"/>
        <v>3348</v>
      </c>
      <c r="AE36" s="147">
        <f t="shared" si="12"/>
        <v>5053</v>
      </c>
      <c r="AF36" s="150" t="s">
        <v>65</v>
      </c>
      <c r="AG36" s="76">
        <f>VLOOKUP(AF36,'[1]工作表1'!$A$4:$B$54,2,0)</f>
        <v>25</v>
      </c>
      <c r="AH36" s="88">
        <f>VLOOKUP(AF36,'[1]工作表1'!$A$4:$C$54,3,0)</f>
        <v>1191</v>
      </c>
      <c r="AI36" s="88">
        <v>1630</v>
      </c>
      <c r="AJ36" s="88">
        <v>1671</v>
      </c>
      <c r="AK36" s="147">
        <f t="shared" si="13"/>
        <v>3301</v>
      </c>
    </row>
    <row r="37" spans="1:37" ht="24.75" customHeight="1">
      <c r="A37" s="150" t="s">
        <v>233</v>
      </c>
      <c r="B37" s="76">
        <v>34</v>
      </c>
      <c r="C37" s="88">
        <v>1857</v>
      </c>
      <c r="D37" s="88">
        <v>2450</v>
      </c>
      <c r="E37" s="88">
        <v>2613</v>
      </c>
      <c r="F37" s="147">
        <f t="shared" si="7"/>
        <v>5063</v>
      </c>
      <c r="G37" s="150" t="s">
        <v>58</v>
      </c>
      <c r="H37" s="76">
        <v>34</v>
      </c>
      <c r="I37" s="88">
        <v>1836</v>
      </c>
      <c r="J37" s="88">
        <v>2430</v>
      </c>
      <c r="K37" s="88">
        <v>2601</v>
      </c>
      <c r="L37" s="147">
        <f t="shared" si="8"/>
        <v>5031</v>
      </c>
      <c r="M37" s="150" t="s">
        <v>58</v>
      </c>
      <c r="N37" s="76">
        <v>34</v>
      </c>
      <c r="O37" s="88">
        <v>1854</v>
      </c>
      <c r="P37" s="88">
        <v>2417</v>
      </c>
      <c r="Q37" s="88">
        <v>2586</v>
      </c>
      <c r="R37" s="147">
        <f t="shared" si="9"/>
        <v>5003</v>
      </c>
      <c r="S37" s="150" t="s">
        <v>58</v>
      </c>
      <c r="T37" s="76">
        <v>34</v>
      </c>
      <c r="U37" s="88">
        <v>2061</v>
      </c>
      <c r="V37" s="88">
        <v>2649</v>
      </c>
      <c r="W37" s="88">
        <v>2834</v>
      </c>
      <c r="X37" s="147">
        <f t="shared" si="10"/>
        <v>5483</v>
      </c>
      <c r="Y37" s="150" t="s">
        <v>58</v>
      </c>
      <c r="Z37" s="76">
        <v>34</v>
      </c>
      <c r="AA37" s="88">
        <v>2060</v>
      </c>
      <c r="AB37" s="88">
        <v>2610</v>
      </c>
      <c r="AC37" s="88">
        <v>2834</v>
      </c>
      <c r="AD37" s="147">
        <f t="shared" si="11"/>
        <v>5444</v>
      </c>
      <c r="AE37" s="147">
        <f t="shared" si="12"/>
        <v>8278</v>
      </c>
      <c r="AF37" s="150" t="s">
        <v>58</v>
      </c>
      <c r="AG37" s="76">
        <f>VLOOKUP(AF37,'[1]工作表1'!$A$4:$B$54,2,0)</f>
        <v>34</v>
      </c>
      <c r="AH37" s="88">
        <f>VLOOKUP(AF37,'[1]工作表1'!$A$4:$C$54,3,0)</f>
        <v>2084</v>
      </c>
      <c r="AI37" s="88">
        <v>2583</v>
      </c>
      <c r="AJ37" s="88">
        <v>2801</v>
      </c>
      <c r="AK37" s="147">
        <f t="shared" si="13"/>
        <v>5384</v>
      </c>
    </row>
    <row r="38" spans="1:37" ht="24.75" customHeight="1">
      <c r="A38" s="150" t="s">
        <v>234</v>
      </c>
      <c r="B38" s="76">
        <v>28</v>
      </c>
      <c r="C38" s="88">
        <v>1121</v>
      </c>
      <c r="D38" s="88">
        <v>1882</v>
      </c>
      <c r="E38" s="88">
        <v>1791</v>
      </c>
      <c r="F38" s="147">
        <f t="shared" si="7"/>
        <v>3673</v>
      </c>
      <c r="G38" s="150" t="s">
        <v>69</v>
      </c>
      <c r="H38" s="76">
        <v>28</v>
      </c>
      <c r="I38" s="88">
        <v>1139</v>
      </c>
      <c r="J38" s="88">
        <v>1896</v>
      </c>
      <c r="K38" s="88">
        <v>1807</v>
      </c>
      <c r="L38" s="147">
        <f t="shared" si="8"/>
        <v>3703</v>
      </c>
      <c r="M38" s="150" t="s">
        <v>69</v>
      </c>
      <c r="N38" s="76">
        <v>28</v>
      </c>
      <c r="O38" s="88">
        <v>1142</v>
      </c>
      <c r="P38" s="88">
        <v>1896</v>
      </c>
      <c r="Q38" s="88">
        <v>1818</v>
      </c>
      <c r="R38" s="147">
        <f t="shared" si="9"/>
        <v>3714</v>
      </c>
      <c r="S38" s="150" t="s">
        <v>69</v>
      </c>
      <c r="T38" s="76">
        <v>28</v>
      </c>
      <c r="U38" s="88">
        <v>1142</v>
      </c>
      <c r="V38" s="88">
        <v>1871</v>
      </c>
      <c r="W38" s="88">
        <v>1813</v>
      </c>
      <c r="X38" s="147">
        <f t="shared" si="10"/>
        <v>3684</v>
      </c>
      <c r="Y38" s="150" t="s">
        <v>69</v>
      </c>
      <c r="Z38" s="76">
        <v>28</v>
      </c>
      <c r="AA38" s="88">
        <v>1143</v>
      </c>
      <c r="AB38" s="88">
        <v>1847</v>
      </c>
      <c r="AC38" s="88">
        <v>1810</v>
      </c>
      <c r="AD38" s="147">
        <f t="shared" si="11"/>
        <v>3657</v>
      </c>
      <c r="AE38" s="147">
        <f t="shared" si="12"/>
        <v>5467</v>
      </c>
      <c r="AF38" s="150" t="s">
        <v>69</v>
      </c>
      <c r="AG38" s="76">
        <f>VLOOKUP(AF38,'[1]工作表1'!$A$4:$B$54,2,0)</f>
        <v>28</v>
      </c>
      <c r="AH38" s="88">
        <f>VLOOKUP(AF38,'[1]工作表1'!$A$4:$C$54,3,0)</f>
        <v>1189</v>
      </c>
      <c r="AI38" s="88">
        <v>1851</v>
      </c>
      <c r="AJ38" s="88">
        <v>1841</v>
      </c>
      <c r="AK38" s="147">
        <f t="shared" si="13"/>
        <v>3692</v>
      </c>
    </row>
    <row r="39" spans="1:37" ht="24.75" customHeight="1">
      <c r="A39" s="150" t="s">
        <v>235</v>
      </c>
      <c r="B39" s="76">
        <v>21</v>
      </c>
      <c r="C39" s="88">
        <v>775</v>
      </c>
      <c r="D39" s="88">
        <v>1227</v>
      </c>
      <c r="E39" s="88">
        <v>1145</v>
      </c>
      <c r="F39" s="147">
        <f t="shared" si="7"/>
        <v>2372</v>
      </c>
      <c r="G39" s="150" t="s">
        <v>71</v>
      </c>
      <c r="H39" s="76">
        <v>21</v>
      </c>
      <c r="I39" s="88">
        <v>780</v>
      </c>
      <c r="J39" s="88">
        <v>1218</v>
      </c>
      <c r="K39" s="88">
        <v>1144</v>
      </c>
      <c r="L39" s="147">
        <f t="shared" si="8"/>
        <v>2362</v>
      </c>
      <c r="M39" s="150" t="s">
        <v>71</v>
      </c>
      <c r="N39" s="76">
        <v>21</v>
      </c>
      <c r="O39" s="88">
        <v>784</v>
      </c>
      <c r="P39" s="88">
        <v>1214</v>
      </c>
      <c r="Q39" s="88">
        <v>1146</v>
      </c>
      <c r="R39" s="147">
        <f t="shared" si="9"/>
        <v>2360</v>
      </c>
      <c r="S39" s="150" t="s">
        <v>71</v>
      </c>
      <c r="T39" s="76">
        <v>21</v>
      </c>
      <c r="U39" s="88">
        <v>784</v>
      </c>
      <c r="V39" s="88">
        <v>1233</v>
      </c>
      <c r="W39" s="88">
        <v>1139</v>
      </c>
      <c r="X39" s="147">
        <f t="shared" si="10"/>
        <v>2372</v>
      </c>
      <c r="Y39" s="150" t="s">
        <v>71</v>
      </c>
      <c r="Z39" s="76">
        <v>21</v>
      </c>
      <c r="AA39" s="88">
        <v>793</v>
      </c>
      <c r="AB39" s="88">
        <v>1226</v>
      </c>
      <c r="AC39" s="88">
        <v>1143</v>
      </c>
      <c r="AD39" s="147">
        <f t="shared" si="11"/>
        <v>2369</v>
      </c>
      <c r="AE39" s="147">
        <f t="shared" si="12"/>
        <v>3512</v>
      </c>
      <c r="AF39" s="150" t="s">
        <v>71</v>
      </c>
      <c r="AG39" s="76">
        <f>VLOOKUP(AF39,'[1]工作表1'!$A$4:$B$54,2,0)</f>
        <v>21</v>
      </c>
      <c r="AH39" s="88">
        <f>VLOOKUP(AF39,'[1]工作表1'!$A$4:$C$54,3,0)</f>
        <v>794</v>
      </c>
      <c r="AI39" s="88">
        <v>1225</v>
      </c>
      <c r="AJ39" s="88">
        <v>1154</v>
      </c>
      <c r="AK39" s="147">
        <f t="shared" si="13"/>
        <v>2379</v>
      </c>
    </row>
    <row r="40" spans="1:37" ht="24.75" customHeight="1">
      <c r="A40" s="150" t="s">
        <v>236</v>
      </c>
      <c r="B40" s="76">
        <v>31</v>
      </c>
      <c r="C40" s="88">
        <v>1488</v>
      </c>
      <c r="D40" s="88">
        <v>2146</v>
      </c>
      <c r="E40" s="88">
        <v>2168</v>
      </c>
      <c r="F40" s="147">
        <f t="shared" si="7"/>
        <v>4314</v>
      </c>
      <c r="G40" s="150" t="s">
        <v>66</v>
      </c>
      <c r="H40" s="76">
        <v>31</v>
      </c>
      <c r="I40" s="88">
        <v>1493</v>
      </c>
      <c r="J40" s="88">
        <v>2164</v>
      </c>
      <c r="K40" s="88">
        <v>2183</v>
      </c>
      <c r="L40" s="147">
        <f t="shared" si="8"/>
        <v>4347</v>
      </c>
      <c r="M40" s="150" t="s">
        <v>66</v>
      </c>
      <c r="N40" s="76">
        <v>31</v>
      </c>
      <c r="O40" s="88">
        <v>1512</v>
      </c>
      <c r="P40" s="88">
        <v>2184</v>
      </c>
      <c r="Q40" s="88">
        <v>2206</v>
      </c>
      <c r="R40" s="147">
        <f t="shared" si="9"/>
        <v>4390</v>
      </c>
      <c r="S40" s="150" t="s">
        <v>66</v>
      </c>
      <c r="T40" s="76">
        <v>31</v>
      </c>
      <c r="U40" s="88">
        <v>1517</v>
      </c>
      <c r="V40" s="88">
        <v>2159</v>
      </c>
      <c r="W40" s="88">
        <v>2207</v>
      </c>
      <c r="X40" s="147">
        <f t="shared" si="10"/>
        <v>4366</v>
      </c>
      <c r="Y40" s="150" t="s">
        <v>66</v>
      </c>
      <c r="Z40" s="76">
        <v>31</v>
      </c>
      <c r="AA40" s="88">
        <v>1512</v>
      </c>
      <c r="AB40" s="88">
        <v>2128</v>
      </c>
      <c r="AC40" s="88">
        <v>2189</v>
      </c>
      <c r="AD40" s="147">
        <f t="shared" si="11"/>
        <v>4317</v>
      </c>
      <c r="AE40" s="147">
        <f t="shared" si="12"/>
        <v>6506</v>
      </c>
      <c r="AF40" s="150" t="s">
        <v>66</v>
      </c>
      <c r="AG40" s="76">
        <f>VLOOKUP(AF40,'[1]工作表1'!$A$4:$B$54,2,0)</f>
        <v>31</v>
      </c>
      <c r="AH40" s="88">
        <f>VLOOKUP(AF40,'[1]工作表1'!$A$4:$C$54,3,0)</f>
        <v>1518</v>
      </c>
      <c r="AI40" s="88">
        <v>2090</v>
      </c>
      <c r="AJ40" s="88">
        <v>2164</v>
      </c>
      <c r="AK40" s="147">
        <f t="shared" si="13"/>
        <v>4254</v>
      </c>
    </row>
    <row r="41" spans="1:37" ht="24.75" customHeight="1">
      <c r="A41" s="150" t="s">
        <v>237</v>
      </c>
      <c r="B41" s="76">
        <v>15</v>
      </c>
      <c r="C41" s="88">
        <v>550</v>
      </c>
      <c r="D41" s="88">
        <v>910</v>
      </c>
      <c r="E41" s="88">
        <v>883</v>
      </c>
      <c r="F41" s="147">
        <f t="shared" si="7"/>
        <v>1793</v>
      </c>
      <c r="G41" s="150" t="s">
        <v>61</v>
      </c>
      <c r="H41" s="76">
        <v>15</v>
      </c>
      <c r="I41" s="88">
        <v>555</v>
      </c>
      <c r="J41" s="88">
        <v>914</v>
      </c>
      <c r="K41" s="88">
        <v>888</v>
      </c>
      <c r="L41" s="147">
        <f t="shared" si="8"/>
        <v>1802</v>
      </c>
      <c r="M41" s="150" t="s">
        <v>61</v>
      </c>
      <c r="N41" s="76">
        <v>15</v>
      </c>
      <c r="O41" s="88">
        <v>560</v>
      </c>
      <c r="P41" s="88">
        <v>910</v>
      </c>
      <c r="Q41" s="88">
        <v>911</v>
      </c>
      <c r="R41" s="147">
        <f t="shared" si="9"/>
        <v>1821</v>
      </c>
      <c r="S41" s="150" t="s">
        <v>61</v>
      </c>
      <c r="T41" s="76">
        <v>15</v>
      </c>
      <c r="U41" s="88">
        <v>563</v>
      </c>
      <c r="V41" s="88">
        <v>890</v>
      </c>
      <c r="W41" s="88">
        <v>888</v>
      </c>
      <c r="X41" s="147">
        <f t="shared" si="10"/>
        <v>1778</v>
      </c>
      <c r="Y41" s="150" t="s">
        <v>61</v>
      </c>
      <c r="Z41" s="76">
        <v>15</v>
      </c>
      <c r="AA41" s="88">
        <v>600</v>
      </c>
      <c r="AB41" s="88">
        <v>893</v>
      </c>
      <c r="AC41" s="88">
        <v>894</v>
      </c>
      <c r="AD41" s="147">
        <f t="shared" si="11"/>
        <v>1787</v>
      </c>
      <c r="AE41" s="147">
        <f t="shared" si="12"/>
        <v>2681</v>
      </c>
      <c r="AF41" s="150" t="s">
        <v>61</v>
      </c>
      <c r="AG41" s="76">
        <f>VLOOKUP(AF41,'[1]工作表1'!$A$4:$B$54,2,0)</f>
        <v>15</v>
      </c>
      <c r="AH41" s="88">
        <f>VLOOKUP(AF41,'[1]工作表1'!$A$4:$C$54,3,0)</f>
        <v>625</v>
      </c>
      <c r="AI41" s="88">
        <v>899</v>
      </c>
      <c r="AJ41" s="88">
        <v>918</v>
      </c>
      <c r="AK41" s="147">
        <f t="shared" si="13"/>
        <v>1817</v>
      </c>
    </row>
    <row r="42" spans="1:37" ht="24.75" customHeight="1">
      <c r="A42" s="150" t="s">
        <v>238</v>
      </c>
      <c r="B42" s="76">
        <v>15</v>
      </c>
      <c r="C42" s="88">
        <v>629</v>
      </c>
      <c r="D42" s="88">
        <v>863</v>
      </c>
      <c r="E42" s="88">
        <v>849</v>
      </c>
      <c r="F42" s="147">
        <f t="shared" si="7"/>
        <v>1712</v>
      </c>
      <c r="G42" s="150" t="s">
        <v>78</v>
      </c>
      <c r="H42" s="76">
        <v>15</v>
      </c>
      <c r="I42" s="88">
        <v>633</v>
      </c>
      <c r="J42" s="88">
        <v>850</v>
      </c>
      <c r="K42" s="88">
        <v>844</v>
      </c>
      <c r="L42" s="147">
        <f t="shared" si="8"/>
        <v>1694</v>
      </c>
      <c r="M42" s="150" t="s">
        <v>78</v>
      </c>
      <c r="N42" s="76">
        <v>15</v>
      </c>
      <c r="O42" s="88">
        <v>633</v>
      </c>
      <c r="P42" s="88">
        <v>840</v>
      </c>
      <c r="Q42" s="88">
        <v>831</v>
      </c>
      <c r="R42" s="147">
        <f t="shared" si="9"/>
        <v>1671</v>
      </c>
      <c r="S42" s="150" t="s">
        <v>78</v>
      </c>
      <c r="T42" s="76">
        <v>15</v>
      </c>
      <c r="U42" s="88">
        <v>636</v>
      </c>
      <c r="V42" s="88">
        <v>832</v>
      </c>
      <c r="W42" s="88">
        <v>832</v>
      </c>
      <c r="X42" s="147">
        <f t="shared" si="10"/>
        <v>1664</v>
      </c>
      <c r="Y42" s="150" t="s">
        <v>78</v>
      </c>
      <c r="Z42" s="76">
        <v>15</v>
      </c>
      <c r="AA42" s="88">
        <v>634</v>
      </c>
      <c r="AB42" s="88">
        <v>829</v>
      </c>
      <c r="AC42" s="88">
        <v>824</v>
      </c>
      <c r="AD42" s="147">
        <f t="shared" si="11"/>
        <v>1653</v>
      </c>
      <c r="AE42" s="147">
        <f t="shared" si="12"/>
        <v>2477</v>
      </c>
      <c r="AF42" s="150" t="s">
        <v>78</v>
      </c>
      <c r="AG42" s="76">
        <f>VLOOKUP(AF42,'[1]工作表1'!$A$4:$B$54,2,0)</f>
        <v>15</v>
      </c>
      <c r="AH42" s="88">
        <f>VLOOKUP(AF42,'[1]工作表1'!$A$4:$C$54,3,0)</f>
        <v>624</v>
      </c>
      <c r="AI42" s="88">
        <v>813</v>
      </c>
      <c r="AJ42" s="88">
        <v>804</v>
      </c>
      <c r="AK42" s="147">
        <f t="shared" si="13"/>
        <v>1617</v>
      </c>
    </row>
    <row r="43" spans="1:37" ht="24.75" customHeight="1">
      <c r="A43" s="150" t="s">
        <v>239</v>
      </c>
      <c r="B43" s="76">
        <v>16</v>
      </c>
      <c r="C43" s="88">
        <v>931</v>
      </c>
      <c r="D43" s="88">
        <v>1301</v>
      </c>
      <c r="E43" s="88">
        <v>1436</v>
      </c>
      <c r="F43" s="147">
        <f t="shared" si="7"/>
        <v>2737</v>
      </c>
      <c r="G43" s="150" t="s">
        <v>334</v>
      </c>
      <c r="H43" s="76">
        <v>16</v>
      </c>
      <c r="I43" s="88">
        <v>933</v>
      </c>
      <c r="J43" s="88">
        <v>1301</v>
      </c>
      <c r="K43" s="88">
        <v>1441</v>
      </c>
      <c r="L43" s="147">
        <f t="shared" si="8"/>
        <v>2742</v>
      </c>
      <c r="M43" s="150" t="s">
        <v>334</v>
      </c>
      <c r="N43" s="76">
        <v>16</v>
      </c>
      <c r="O43" s="88">
        <v>937</v>
      </c>
      <c r="P43" s="88">
        <v>1304</v>
      </c>
      <c r="Q43" s="88">
        <v>1421</v>
      </c>
      <c r="R43" s="147">
        <f t="shared" si="9"/>
        <v>2725</v>
      </c>
      <c r="S43" s="150" t="s">
        <v>334</v>
      </c>
      <c r="T43" s="76">
        <v>16</v>
      </c>
      <c r="U43" s="88">
        <v>953</v>
      </c>
      <c r="V43" s="88">
        <v>1316</v>
      </c>
      <c r="W43" s="88">
        <v>1432</v>
      </c>
      <c r="X43" s="147">
        <f t="shared" si="10"/>
        <v>2748</v>
      </c>
      <c r="Y43" s="150" t="s">
        <v>334</v>
      </c>
      <c r="Z43" s="76">
        <v>16</v>
      </c>
      <c r="AA43" s="88">
        <v>960</v>
      </c>
      <c r="AB43" s="88">
        <v>1299</v>
      </c>
      <c r="AC43" s="88">
        <v>1416</v>
      </c>
      <c r="AD43" s="147">
        <f t="shared" si="11"/>
        <v>2715</v>
      </c>
      <c r="AE43" s="147">
        <f t="shared" si="12"/>
        <v>4131</v>
      </c>
      <c r="AF43" s="150" t="s">
        <v>334</v>
      </c>
      <c r="AG43" s="76">
        <f>VLOOKUP(AF43,'[1]工作表1'!$A$4:$B$54,2,0)</f>
        <v>16</v>
      </c>
      <c r="AH43" s="88">
        <f>VLOOKUP(AF43,'[1]工作表1'!$A$4:$C$54,3,0)</f>
        <v>973</v>
      </c>
      <c r="AI43" s="88">
        <v>1289</v>
      </c>
      <c r="AJ43" s="88">
        <v>1415</v>
      </c>
      <c r="AK43" s="147">
        <f t="shared" si="13"/>
        <v>2704</v>
      </c>
    </row>
    <row r="44" spans="1:37" ht="24.75" customHeight="1">
      <c r="A44" s="150" t="s">
        <v>240</v>
      </c>
      <c r="B44" s="76">
        <v>16</v>
      </c>
      <c r="C44" s="88">
        <v>830</v>
      </c>
      <c r="D44" s="88">
        <v>1161</v>
      </c>
      <c r="E44" s="88">
        <v>1188</v>
      </c>
      <c r="F44" s="147">
        <f t="shared" si="7"/>
        <v>2349</v>
      </c>
      <c r="G44" s="150" t="s">
        <v>75</v>
      </c>
      <c r="H44" s="76">
        <v>16</v>
      </c>
      <c r="I44" s="88">
        <v>833</v>
      </c>
      <c r="J44" s="88">
        <v>1173</v>
      </c>
      <c r="K44" s="88">
        <v>1190</v>
      </c>
      <c r="L44" s="147">
        <f t="shared" si="8"/>
        <v>2363</v>
      </c>
      <c r="M44" s="150" t="s">
        <v>75</v>
      </c>
      <c r="N44" s="76">
        <v>16</v>
      </c>
      <c r="O44" s="88">
        <v>838</v>
      </c>
      <c r="P44" s="88">
        <v>1166</v>
      </c>
      <c r="Q44" s="88">
        <v>1205</v>
      </c>
      <c r="R44" s="147">
        <f t="shared" si="9"/>
        <v>2371</v>
      </c>
      <c r="S44" s="150" t="s">
        <v>75</v>
      </c>
      <c r="T44" s="76">
        <v>16</v>
      </c>
      <c r="U44" s="88">
        <v>838</v>
      </c>
      <c r="V44" s="88">
        <v>1172</v>
      </c>
      <c r="W44" s="88">
        <v>1194</v>
      </c>
      <c r="X44" s="147">
        <f t="shared" si="10"/>
        <v>2366</v>
      </c>
      <c r="Y44" s="150" t="s">
        <v>75</v>
      </c>
      <c r="Z44" s="76">
        <v>16</v>
      </c>
      <c r="AA44" s="88">
        <v>847</v>
      </c>
      <c r="AB44" s="88">
        <v>1152</v>
      </c>
      <c r="AC44" s="88">
        <v>1171</v>
      </c>
      <c r="AD44" s="147">
        <f t="shared" si="11"/>
        <v>2323</v>
      </c>
      <c r="AE44" s="147">
        <f t="shared" si="12"/>
        <v>3494</v>
      </c>
      <c r="AF44" s="150" t="s">
        <v>75</v>
      </c>
      <c r="AG44" s="76">
        <f>VLOOKUP(AF44,'[1]工作表1'!$A$4:$B$54,2,0)</f>
        <v>16</v>
      </c>
      <c r="AH44" s="88">
        <f>VLOOKUP(AF44,'[1]工作表1'!$A$4:$C$54,3,0)</f>
        <v>838</v>
      </c>
      <c r="AI44" s="88">
        <v>1079</v>
      </c>
      <c r="AJ44" s="88">
        <v>1126</v>
      </c>
      <c r="AK44" s="147">
        <f t="shared" si="13"/>
        <v>2205</v>
      </c>
    </row>
    <row r="45" spans="1:37" ht="24.75" customHeight="1">
      <c r="A45" s="150" t="s">
        <v>241</v>
      </c>
      <c r="B45" s="76">
        <v>35</v>
      </c>
      <c r="C45" s="88">
        <v>2199</v>
      </c>
      <c r="D45" s="88">
        <v>2620</v>
      </c>
      <c r="E45" s="88">
        <v>2769</v>
      </c>
      <c r="F45" s="147">
        <f t="shared" si="7"/>
        <v>5389</v>
      </c>
      <c r="G45" s="150" t="s">
        <v>92</v>
      </c>
      <c r="H45" s="76">
        <v>35</v>
      </c>
      <c r="I45" s="88">
        <v>2255</v>
      </c>
      <c r="J45" s="88">
        <v>2645</v>
      </c>
      <c r="K45" s="88">
        <v>2837</v>
      </c>
      <c r="L45" s="147">
        <f t="shared" si="8"/>
        <v>5482</v>
      </c>
      <c r="M45" s="150" t="s">
        <v>92</v>
      </c>
      <c r="N45" s="76">
        <v>35</v>
      </c>
      <c r="O45" s="88">
        <v>2310</v>
      </c>
      <c r="P45" s="88">
        <v>2696</v>
      </c>
      <c r="Q45" s="88">
        <v>2890</v>
      </c>
      <c r="R45" s="147">
        <f t="shared" si="9"/>
        <v>5586</v>
      </c>
      <c r="S45" s="150" t="s">
        <v>92</v>
      </c>
      <c r="T45" s="76">
        <v>35</v>
      </c>
      <c r="U45" s="88">
        <v>2390</v>
      </c>
      <c r="V45" s="88">
        <v>2760</v>
      </c>
      <c r="W45" s="88">
        <v>2984</v>
      </c>
      <c r="X45" s="147">
        <f t="shared" si="10"/>
        <v>5744</v>
      </c>
      <c r="Y45" s="150" t="s">
        <v>92</v>
      </c>
      <c r="Z45" s="76">
        <v>35</v>
      </c>
      <c r="AA45" s="88">
        <v>2404</v>
      </c>
      <c r="AB45" s="88">
        <v>2730</v>
      </c>
      <c r="AC45" s="88">
        <v>3003</v>
      </c>
      <c r="AD45" s="147">
        <f t="shared" si="11"/>
        <v>5733</v>
      </c>
      <c r="AE45" s="147">
        <f t="shared" si="12"/>
        <v>8736</v>
      </c>
      <c r="AF45" s="150" t="s">
        <v>92</v>
      </c>
      <c r="AG45" s="76">
        <f>VLOOKUP(AF45,'[1]工作表1'!$A$4:$B$54,2,0)</f>
        <v>35</v>
      </c>
      <c r="AH45" s="88">
        <f>VLOOKUP(AF45,'[1]工作表1'!$A$4:$C$54,3,0)</f>
        <v>2462</v>
      </c>
      <c r="AI45" s="88">
        <v>2769</v>
      </c>
      <c r="AJ45" s="88">
        <v>3056</v>
      </c>
      <c r="AK45" s="147">
        <f t="shared" si="13"/>
        <v>5825</v>
      </c>
    </row>
    <row r="46" spans="1:37" ht="24.75" customHeight="1">
      <c r="A46" s="150" t="s">
        <v>242</v>
      </c>
      <c r="B46" s="76">
        <v>28</v>
      </c>
      <c r="C46" s="88">
        <v>1361</v>
      </c>
      <c r="D46" s="88">
        <v>1872</v>
      </c>
      <c r="E46" s="88">
        <v>1889</v>
      </c>
      <c r="F46" s="147">
        <f t="shared" si="7"/>
        <v>3761</v>
      </c>
      <c r="G46" s="150" t="s">
        <v>84</v>
      </c>
      <c r="H46" s="76">
        <v>28</v>
      </c>
      <c r="I46" s="88">
        <v>1378</v>
      </c>
      <c r="J46" s="88">
        <v>1862</v>
      </c>
      <c r="K46" s="88">
        <v>1890</v>
      </c>
      <c r="L46" s="147">
        <f t="shared" si="8"/>
        <v>3752</v>
      </c>
      <c r="M46" s="150" t="s">
        <v>84</v>
      </c>
      <c r="N46" s="76">
        <v>28</v>
      </c>
      <c r="O46" s="88">
        <v>1386</v>
      </c>
      <c r="P46" s="88">
        <v>1853</v>
      </c>
      <c r="Q46" s="88">
        <v>1879</v>
      </c>
      <c r="R46" s="147">
        <f t="shared" si="9"/>
        <v>3732</v>
      </c>
      <c r="S46" s="150" t="s">
        <v>84</v>
      </c>
      <c r="T46" s="76">
        <v>28</v>
      </c>
      <c r="U46" s="88">
        <v>1383</v>
      </c>
      <c r="V46" s="88">
        <v>1850</v>
      </c>
      <c r="W46" s="88">
        <v>1891</v>
      </c>
      <c r="X46" s="147">
        <f t="shared" si="10"/>
        <v>3741</v>
      </c>
      <c r="Y46" s="150" t="s">
        <v>84</v>
      </c>
      <c r="Z46" s="76">
        <v>28</v>
      </c>
      <c r="AA46" s="88">
        <v>1404</v>
      </c>
      <c r="AB46" s="88">
        <v>1855</v>
      </c>
      <c r="AC46" s="88">
        <v>1900</v>
      </c>
      <c r="AD46" s="147">
        <f t="shared" si="11"/>
        <v>3755</v>
      </c>
      <c r="AE46" s="147">
        <f t="shared" si="12"/>
        <v>5655</v>
      </c>
      <c r="AF46" s="150" t="s">
        <v>84</v>
      </c>
      <c r="AG46" s="76">
        <f>VLOOKUP(AF46,'[1]工作表1'!$A$4:$B$54,2,0)</f>
        <v>28</v>
      </c>
      <c r="AH46" s="88">
        <f>VLOOKUP(AF46,'[1]工作表1'!$A$4:$C$54,3,0)</f>
        <v>1406</v>
      </c>
      <c r="AI46" s="88">
        <v>1856</v>
      </c>
      <c r="AJ46" s="88">
        <v>1880</v>
      </c>
      <c r="AK46" s="147">
        <f t="shared" si="13"/>
        <v>3736</v>
      </c>
    </row>
    <row r="47" spans="1:37" ht="24.75" customHeight="1">
      <c r="A47" s="150" t="s">
        <v>243</v>
      </c>
      <c r="B47" s="76">
        <v>20</v>
      </c>
      <c r="C47" s="88">
        <v>1036</v>
      </c>
      <c r="D47" s="88">
        <v>1582</v>
      </c>
      <c r="E47" s="88">
        <v>1551</v>
      </c>
      <c r="F47" s="147">
        <f t="shared" si="7"/>
        <v>3133</v>
      </c>
      <c r="G47" s="150" t="s">
        <v>88</v>
      </c>
      <c r="H47" s="76">
        <v>20</v>
      </c>
      <c r="I47" s="88">
        <v>1052</v>
      </c>
      <c r="J47" s="88">
        <v>1618</v>
      </c>
      <c r="K47" s="88">
        <v>1586</v>
      </c>
      <c r="L47" s="147">
        <f t="shared" si="8"/>
        <v>3204</v>
      </c>
      <c r="M47" s="150" t="s">
        <v>88</v>
      </c>
      <c r="N47" s="76">
        <v>20</v>
      </c>
      <c r="O47" s="88">
        <v>1073</v>
      </c>
      <c r="P47" s="88">
        <v>1623</v>
      </c>
      <c r="Q47" s="88">
        <v>1596</v>
      </c>
      <c r="R47" s="147">
        <f t="shared" si="9"/>
        <v>3219</v>
      </c>
      <c r="S47" s="150" t="s">
        <v>88</v>
      </c>
      <c r="T47" s="76">
        <v>20</v>
      </c>
      <c r="U47" s="88">
        <v>1139</v>
      </c>
      <c r="V47" s="88">
        <v>1672</v>
      </c>
      <c r="W47" s="88">
        <v>1639</v>
      </c>
      <c r="X47" s="147">
        <f t="shared" si="10"/>
        <v>3311</v>
      </c>
      <c r="Y47" s="150" t="s">
        <v>88</v>
      </c>
      <c r="Z47" s="76">
        <v>20</v>
      </c>
      <c r="AA47" s="88">
        <v>1148</v>
      </c>
      <c r="AB47" s="88">
        <v>1665</v>
      </c>
      <c r="AC47" s="88">
        <v>1617</v>
      </c>
      <c r="AD47" s="147">
        <f t="shared" si="11"/>
        <v>3282</v>
      </c>
      <c r="AE47" s="147">
        <f t="shared" si="12"/>
        <v>4899</v>
      </c>
      <c r="AF47" s="150" t="s">
        <v>88</v>
      </c>
      <c r="AG47" s="76">
        <f>VLOOKUP(AF47,'[1]工作表1'!$A$4:$B$54,2,0)</f>
        <v>20</v>
      </c>
      <c r="AH47" s="88">
        <f>VLOOKUP(AF47,'[1]工作表1'!$A$4:$C$54,3,0)</f>
        <v>1178</v>
      </c>
      <c r="AI47" s="88">
        <v>1704</v>
      </c>
      <c r="AJ47" s="88">
        <v>1622</v>
      </c>
      <c r="AK47" s="147">
        <f t="shared" si="13"/>
        <v>3326</v>
      </c>
    </row>
    <row r="48" spans="1:37" ht="24.75" customHeight="1">
      <c r="A48" s="150" t="s">
        <v>244</v>
      </c>
      <c r="B48" s="76">
        <v>23</v>
      </c>
      <c r="C48" s="88">
        <v>1065</v>
      </c>
      <c r="D48" s="88">
        <v>1529</v>
      </c>
      <c r="E48" s="88">
        <v>1570</v>
      </c>
      <c r="F48" s="147">
        <f t="shared" si="7"/>
        <v>3099</v>
      </c>
      <c r="G48" s="150" t="s">
        <v>73</v>
      </c>
      <c r="H48" s="76">
        <v>23</v>
      </c>
      <c r="I48" s="88">
        <v>1088</v>
      </c>
      <c r="J48" s="88">
        <v>1553</v>
      </c>
      <c r="K48" s="88">
        <v>1608</v>
      </c>
      <c r="L48" s="147">
        <f t="shared" si="8"/>
        <v>3161</v>
      </c>
      <c r="M48" s="150" t="s">
        <v>73</v>
      </c>
      <c r="N48" s="76">
        <v>23</v>
      </c>
      <c r="O48" s="88">
        <v>1092</v>
      </c>
      <c r="P48" s="88">
        <v>1572</v>
      </c>
      <c r="Q48" s="88">
        <v>1620</v>
      </c>
      <c r="R48" s="147">
        <f t="shared" si="9"/>
        <v>3192</v>
      </c>
      <c r="S48" s="150" t="s">
        <v>73</v>
      </c>
      <c r="T48" s="76">
        <v>23</v>
      </c>
      <c r="U48" s="88">
        <v>1104</v>
      </c>
      <c r="V48" s="88">
        <v>1571</v>
      </c>
      <c r="W48" s="88">
        <v>1632</v>
      </c>
      <c r="X48" s="147">
        <f t="shared" si="10"/>
        <v>3203</v>
      </c>
      <c r="Y48" s="150" t="s">
        <v>73</v>
      </c>
      <c r="Z48" s="76">
        <v>23</v>
      </c>
      <c r="AA48" s="88">
        <v>1113</v>
      </c>
      <c r="AB48" s="88">
        <v>1572</v>
      </c>
      <c r="AC48" s="88">
        <v>1622</v>
      </c>
      <c r="AD48" s="147">
        <f t="shared" si="11"/>
        <v>3194</v>
      </c>
      <c r="AE48" s="147">
        <f t="shared" si="12"/>
        <v>4816</v>
      </c>
      <c r="AF48" s="150" t="s">
        <v>73</v>
      </c>
      <c r="AG48" s="76">
        <f>VLOOKUP(AF48,'[1]工作表1'!$A$4:$B$54,2,0)</f>
        <v>23</v>
      </c>
      <c r="AH48" s="88">
        <f>VLOOKUP(AF48,'[1]工作表1'!$A$4:$C$54,3,0)</f>
        <v>1110</v>
      </c>
      <c r="AI48" s="88">
        <v>1564</v>
      </c>
      <c r="AJ48" s="88">
        <v>1620</v>
      </c>
      <c r="AK48" s="147">
        <f t="shared" si="13"/>
        <v>3184</v>
      </c>
    </row>
    <row r="49" spans="1:37" ht="24.75" customHeight="1">
      <c r="A49" s="150" t="s">
        <v>245</v>
      </c>
      <c r="B49" s="76">
        <v>20</v>
      </c>
      <c r="C49" s="88">
        <v>1669</v>
      </c>
      <c r="D49" s="88">
        <v>2343</v>
      </c>
      <c r="E49" s="88">
        <v>2310</v>
      </c>
      <c r="F49" s="147">
        <f t="shared" si="7"/>
        <v>4653</v>
      </c>
      <c r="G49" s="150" t="s">
        <v>62</v>
      </c>
      <c r="H49" s="76">
        <v>20</v>
      </c>
      <c r="I49" s="88">
        <v>1784</v>
      </c>
      <c r="J49" s="88">
        <v>2472</v>
      </c>
      <c r="K49" s="88">
        <v>2439</v>
      </c>
      <c r="L49" s="147">
        <f t="shared" si="8"/>
        <v>4911</v>
      </c>
      <c r="M49" s="150" t="s">
        <v>62</v>
      </c>
      <c r="N49" s="76">
        <v>23</v>
      </c>
      <c r="O49" s="88">
        <v>1871</v>
      </c>
      <c r="P49" s="88">
        <v>2566</v>
      </c>
      <c r="Q49" s="88">
        <v>2576</v>
      </c>
      <c r="R49" s="147">
        <f t="shared" si="9"/>
        <v>5142</v>
      </c>
      <c r="S49" s="150" t="s">
        <v>62</v>
      </c>
      <c r="T49" s="76">
        <v>23</v>
      </c>
      <c r="U49" s="88">
        <v>1902</v>
      </c>
      <c r="V49" s="88">
        <v>2614</v>
      </c>
      <c r="W49" s="88">
        <v>2642</v>
      </c>
      <c r="X49" s="147">
        <f t="shared" si="10"/>
        <v>5256</v>
      </c>
      <c r="Y49" s="150" t="s">
        <v>62</v>
      </c>
      <c r="Z49" s="76">
        <v>23</v>
      </c>
      <c r="AA49" s="88">
        <v>2224</v>
      </c>
      <c r="AB49" s="88">
        <v>2858</v>
      </c>
      <c r="AC49" s="88">
        <v>2936</v>
      </c>
      <c r="AD49" s="147">
        <f t="shared" si="11"/>
        <v>5794</v>
      </c>
      <c r="AE49" s="147">
        <f t="shared" si="12"/>
        <v>8730</v>
      </c>
      <c r="AF49" s="150" t="s">
        <v>62</v>
      </c>
      <c r="AG49" s="76">
        <f>VLOOKUP(AF49,'[1]工作表1'!$A$4:$B$54,2,0)</f>
        <v>23</v>
      </c>
      <c r="AH49" s="88">
        <f>VLOOKUP(AF49,'[1]工作表1'!$A$4:$C$54,3,0)</f>
        <v>2382</v>
      </c>
      <c r="AI49" s="88">
        <v>2954</v>
      </c>
      <c r="AJ49" s="88">
        <v>3108</v>
      </c>
      <c r="AK49" s="147">
        <f t="shared" si="13"/>
        <v>6062</v>
      </c>
    </row>
    <row r="50" spans="1:37" ht="24.75" customHeight="1">
      <c r="A50" s="150" t="s">
        <v>246</v>
      </c>
      <c r="B50" s="76">
        <v>22</v>
      </c>
      <c r="C50" s="88">
        <v>1693</v>
      </c>
      <c r="D50" s="88">
        <v>2247</v>
      </c>
      <c r="E50" s="88">
        <v>2427</v>
      </c>
      <c r="F50" s="147">
        <f t="shared" si="7"/>
        <v>4674</v>
      </c>
      <c r="G50" s="150" t="s">
        <v>76</v>
      </c>
      <c r="H50" s="76">
        <v>22</v>
      </c>
      <c r="I50" s="88">
        <v>1714</v>
      </c>
      <c r="J50" s="88">
        <v>2253</v>
      </c>
      <c r="K50" s="88">
        <v>2484</v>
      </c>
      <c r="L50" s="147">
        <f t="shared" si="8"/>
        <v>4737</v>
      </c>
      <c r="M50" s="150" t="s">
        <v>76</v>
      </c>
      <c r="N50" s="76">
        <v>22</v>
      </c>
      <c r="O50" s="88">
        <v>1751</v>
      </c>
      <c r="P50" s="88">
        <v>2285</v>
      </c>
      <c r="Q50" s="88">
        <v>2512</v>
      </c>
      <c r="R50" s="147">
        <f t="shared" si="9"/>
        <v>4797</v>
      </c>
      <c r="S50" s="150" t="s">
        <v>76</v>
      </c>
      <c r="T50" s="76">
        <v>22</v>
      </c>
      <c r="U50" s="88">
        <v>1748</v>
      </c>
      <c r="V50" s="88">
        <v>2247</v>
      </c>
      <c r="W50" s="88">
        <v>2508</v>
      </c>
      <c r="X50" s="147">
        <f t="shared" si="10"/>
        <v>4755</v>
      </c>
      <c r="Y50" s="150" t="s">
        <v>76</v>
      </c>
      <c r="Z50" s="76">
        <v>22</v>
      </c>
      <c r="AA50" s="88">
        <v>1751</v>
      </c>
      <c r="AB50" s="88">
        <v>2224</v>
      </c>
      <c r="AC50" s="88">
        <v>2491</v>
      </c>
      <c r="AD50" s="147">
        <f t="shared" si="11"/>
        <v>4715</v>
      </c>
      <c r="AE50" s="147">
        <f t="shared" si="12"/>
        <v>7206</v>
      </c>
      <c r="AF50" s="150" t="s">
        <v>76</v>
      </c>
      <c r="AG50" s="76">
        <f>VLOOKUP(AF50,'[1]工作表1'!$A$4:$B$54,2,0)</f>
        <v>22</v>
      </c>
      <c r="AH50" s="88">
        <f>VLOOKUP(AF50,'[1]工作表1'!$A$4:$C$54,3,0)</f>
        <v>1746</v>
      </c>
      <c r="AI50" s="88">
        <v>2196</v>
      </c>
      <c r="AJ50" s="88">
        <v>2493</v>
      </c>
      <c r="AK50" s="147">
        <f t="shared" si="13"/>
        <v>4689</v>
      </c>
    </row>
    <row r="51" spans="1:37" ht="24.75" customHeight="1">
      <c r="A51" s="150" t="s">
        <v>247</v>
      </c>
      <c r="B51" s="76">
        <v>19</v>
      </c>
      <c r="C51" s="88">
        <v>1042</v>
      </c>
      <c r="D51" s="88">
        <v>1612</v>
      </c>
      <c r="E51" s="88">
        <v>1515</v>
      </c>
      <c r="F51" s="147">
        <f t="shared" si="7"/>
        <v>3127</v>
      </c>
      <c r="G51" s="150" t="s">
        <v>89</v>
      </c>
      <c r="H51" s="76">
        <v>19</v>
      </c>
      <c r="I51" s="88">
        <v>1053</v>
      </c>
      <c r="J51" s="88">
        <v>1619</v>
      </c>
      <c r="K51" s="88">
        <v>1527</v>
      </c>
      <c r="L51" s="147">
        <f t="shared" si="8"/>
        <v>3146</v>
      </c>
      <c r="M51" s="150" t="s">
        <v>89</v>
      </c>
      <c r="N51" s="76">
        <v>19</v>
      </c>
      <c r="O51" s="88">
        <v>1067</v>
      </c>
      <c r="P51" s="88">
        <v>1628</v>
      </c>
      <c r="Q51" s="88">
        <v>1518</v>
      </c>
      <c r="R51" s="147">
        <f t="shared" si="9"/>
        <v>3146</v>
      </c>
      <c r="S51" s="150" t="s">
        <v>89</v>
      </c>
      <c r="T51" s="76">
        <v>19</v>
      </c>
      <c r="U51" s="88">
        <v>1062</v>
      </c>
      <c r="V51" s="88">
        <v>1582</v>
      </c>
      <c r="W51" s="88">
        <v>1490</v>
      </c>
      <c r="X51" s="147">
        <f t="shared" si="10"/>
        <v>3072</v>
      </c>
      <c r="Y51" s="150" t="s">
        <v>89</v>
      </c>
      <c r="Z51" s="76">
        <v>19</v>
      </c>
      <c r="AA51" s="88">
        <v>1070</v>
      </c>
      <c r="AB51" s="88">
        <v>1558</v>
      </c>
      <c r="AC51" s="88">
        <v>1486</v>
      </c>
      <c r="AD51" s="147">
        <f t="shared" si="11"/>
        <v>3044</v>
      </c>
      <c r="AE51" s="147">
        <f t="shared" si="12"/>
        <v>4530</v>
      </c>
      <c r="AF51" s="150" t="s">
        <v>89</v>
      </c>
      <c r="AG51" s="76">
        <f>VLOOKUP(AF51,'[1]工作表1'!$A$4:$B$54,2,0)</f>
        <v>19</v>
      </c>
      <c r="AH51" s="88">
        <f>VLOOKUP(AF51,'[1]工作表1'!$A$4:$C$54,3,0)</f>
        <v>1076</v>
      </c>
      <c r="AI51" s="88">
        <v>1524</v>
      </c>
      <c r="AJ51" s="88">
        <v>1468</v>
      </c>
      <c r="AK51" s="147">
        <f t="shared" si="13"/>
        <v>2992</v>
      </c>
    </row>
    <row r="52" spans="1:37" ht="24.75" customHeight="1">
      <c r="A52" s="150" t="s">
        <v>248</v>
      </c>
      <c r="B52" s="76">
        <v>21</v>
      </c>
      <c r="C52" s="88">
        <v>880</v>
      </c>
      <c r="D52" s="88">
        <v>1310</v>
      </c>
      <c r="E52" s="88">
        <v>1335</v>
      </c>
      <c r="F52" s="147">
        <f t="shared" si="7"/>
        <v>2645</v>
      </c>
      <c r="G52" s="150" t="s">
        <v>91</v>
      </c>
      <c r="H52" s="76">
        <v>21</v>
      </c>
      <c r="I52" s="88">
        <v>887</v>
      </c>
      <c r="J52" s="88">
        <v>1299</v>
      </c>
      <c r="K52" s="88">
        <v>1329</v>
      </c>
      <c r="L52" s="147">
        <f t="shared" si="8"/>
        <v>2628</v>
      </c>
      <c r="M52" s="150" t="s">
        <v>91</v>
      </c>
      <c r="N52" s="76">
        <v>21</v>
      </c>
      <c r="O52" s="88">
        <v>901</v>
      </c>
      <c r="P52" s="88">
        <v>1288</v>
      </c>
      <c r="Q52" s="88">
        <v>1352</v>
      </c>
      <c r="R52" s="147">
        <f t="shared" si="9"/>
        <v>2640</v>
      </c>
      <c r="S52" s="150" t="s">
        <v>91</v>
      </c>
      <c r="T52" s="76">
        <v>21</v>
      </c>
      <c r="U52" s="88">
        <v>897</v>
      </c>
      <c r="V52" s="88">
        <v>1256</v>
      </c>
      <c r="W52" s="88">
        <v>1339</v>
      </c>
      <c r="X52" s="147">
        <f t="shared" si="10"/>
        <v>2595</v>
      </c>
      <c r="Y52" s="150" t="s">
        <v>91</v>
      </c>
      <c r="Z52" s="76">
        <v>21</v>
      </c>
      <c r="AA52" s="88">
        <v>890</v>
      </c>
      <c r="AB52" s="88">
        <v>1240</v>
      </c>
      <c r="AC52" s="88">
        <v>1305</v>
      </c>
      <c r="AD52" s="147">
        <f t="shared" si="11"/>
        <v>2545</v>
      </c>
      <c r="AE52" s="147">
        <f t="shared" si="12"/>
        <v>3850</v>
      </c>
      <c r="AF52" s="150" t="s">
        <v>91</v>
      </c>
      <c r="AG52" s="76">
        <f>VLOOKUP(AF52,'[1]工作表1'!$A$4:$B$54,2,0)</f>
        <v>21</v>
      </c>
      <c r="AH52" s="88">
        <f>VLOOKUP(AF52,'[1]工作表1'!$A$4:$C$54,3,0)</f>
        <v>887</v>
      </c>
      <c r="AI52" s="88">
        <v>1222</v>
      </c>
      <c r="AJ52" s="88">
        <v>1281</v>
      </c>
      <c r="AK52" s="147">
        <f t="shared" si="13"/>
        <v>2503</v>
      </c>
    </row>
    <row r="53" spans="1:37" ht="24.75" customHeight="1">
      <c r="A53" s="150" t="s">
        <v>249</v>
      </c>
      <c r="B53" s="76">
        <v>25</v>
      </c>
      <c r="C53" s="88">
        <v>2061</v>
      </c>
      <c r="D53" s="88">
        <v>2588</v>
      </c>
      <c r="E53" s="88">
        <v>2721</v>
      </c>
      <c r="F53" s="147">
        <f t="shared" si="7"/>
        <v>5309</v>
      </c>
      <c r="G53" s="150" t="s">
        <v>85</v>
      </c>
      <c r="H53" s="76">
        <v>25</v>
      </c>
      <c r="I53" s="88">
        <v>2060</v>
      </c>
      <c r="J53" s="88">
        <v>2564</v>
      </c>
      <c r="K53" s="88">
        <v>2711</v>
      </c>
      <c r="L53" s="147">
        <f t="shared" si="8"/>
        <v>5275</v>
      </c>
      <c r="M53" s="150" t="s">
        <v>85</v>
      </c>
      <c r="N53" s="76">
        <v>25</v>
      </c>
      <c r="O53" s="88">
        <v>2068</v>
      </c>
      <c r="P53" s="88">
        <v>2565</v>
      </c>
      <c r="Q53" s="88">
        <v>2705</v>
      </c>
      <c r="R53" s="147">
        <f t="shared" si="9"/>
        <v>5270</v>
      </c>
      <c r="S53" s="150" t="s">
        <v>85</v>
      </c>
      <c r="T53" s="76">
        <v>25</v>
      </c>
      <c r="U53" s="88">
        <v>2093</v>
      </c>
      <c r="V53" s="88">
        <v>2541</v>
      </c>
      <c r="W53" s="88">
        <v>2711</v>
      </c>
      <c r="X53" s="147">
        <f t="shared" si="10"/>
        <v>5252</v>
      </c>
      <c r="Y53" s="150" t="s">
        <v>85</v>
      </c>
      <c r="Z53" s="76">
        <v>25</v>
      </c>
      <c r="AA53" s="88">
        <v>2110</v>
      </c>
      <c r="AB53" s="88">
        <v>2490</v>
      </c>
      <c r="AC53" s="88">
        <v>2664</v>
      </c>
      <c r="AD53" s="147">
        <f t="shared" si="11"/>
        <v>5154</v>
      </c>
      <c r="AE53" s="147">
        <f t="shared" si="12"/>
        <v>7818</v>
      </c>
      <c r="AF53" s="150" t="s">
        <v>85</v>
      </c>
      <c r="AG53" s="76">
        <f>VLOOKUP(AF53,'[1]工作表1'!$A$4:$B$54,2,0)</f>
        <v>25</v>
      </c>
      <c r="AH53" s="88">
        <f>VLOOKUP(AF53,'[1]工作表1'!$A$4:$C$54,3,0)</f>
        <v>2100</v>
      </c>
      <c r="AI53" s="88">
        <v>2448</v>
      </c>
      <c r="AJ53" s="88">
        <v>2607</v>
      </c>
      <c r="AK53" s="147">
        <f t="shared" si="13"/>
        <v>5055</v>
      </c>
    </row>
    <row r="54" spans="1:37" ht="24.75" customHeight="1">
      <c r="A54" s="150" t="s">
        <v>250</v>
      </c>
      <c r="B54" s="76">
        <v>19</v>
      </c>
      <c r="C54" s="88">
        <v>1080</v>
      </c>
      <c r="D54" s="88">
        <v>1737</v>
      </c>
      <c r="E54" s="88">
        <v>1701</v>
      </c>
      <c r="F54" s="147">
        <f t="shared" si="7"/>
        <v>3438</v>
      </c>
      <c r="G54" s="150" t="s">
        <v>335</v>
      </c>
      <c r="H54" s="76">
        <v>19</v>
      </c>
      <c r="I54" s="88">
        <v>1069</v>
      </c>
      <c r="J54" s="88">
        <v>1730</v>
      </c>
      <c r="K54" s="88">
        <v>1686</v>
      </c>
      <c r="L54" s="147">
        <f t="shared" si="8"/>
        <v>3416</v>
      </c>
      <c r="M54" s="150" t="s">
        <v>335</v>
      </c>
      <c r="N54" s="76">
        <v>19</v>
      </c>
      <c r="O54" s="88">
        <v>1076</v>
      </c>
      <c r="P54" s="88">
        <v>1718</v>
      </c>
      <c r="Q54" s="88">
        <v>1693</v>
      </c>
      <c r="R54" s="147">
        <f t="shared" si="9"/>
        <v>3411</v>
      </c>
      <c r="S54" s="150" t="s">
        <v>335</v>
      </c>
      <c r="T54" s="76">
        <v>19</v>
      </c>
      <c r="U54" s="88">
        <v>1076</v>
      </c>
      <c r="V54" s="88">
        <v>1671</v>
      </c>
      <c r="W54" s="88">
        <v>1652</v>
      </c>
      <c r="X54" s="147">
        <f t="shared" si="10"/>
        <v>3323</v>
      </c>
      <c r="Y54" s="150" t="s">
        <v>335</v>
      </c>
      <c r="Z54" s="76">
        <v>19</v>
      </c>
      <c r="AA54" s="88">
        <v>1079</v>
      </c>
      <c r="AB54" s="88">
        <v>1653</v>
      </c>
      <c r="AC54" s="88">
        <v>1613</v>
      </c>
      <c r="AD54" s="147">
        <f t="shared" si="11"/>
        <v>3266</v>
      </c>
      <c r="AE54" s="147">
        <f t="shared" si="12"/>
        <v>4879</v>
      </c>
      <c r="AF54" s="150" t="s">
        <v>335</v>
      </c>
      <c r="AG54" s="76">
        <f>VLOOKUP(AF54,'[1]工作表1'!$A$4:$B$54,2,0)</f>
        <v>19</v>
      </c>
      <c r="AH54" s="88">
        <f>VLOOKUP(AF54,'[1]工作表1'!$A$4:$C$54,3,0)</f>
        <v>1091</v>
      </c>
      <c r="AI54" s="88">
        <v>1616</v>
      </c>
      <c r="AJ54" s="88">
        <v>1586</v>
      </c>
      <c r="AK54" s="147">
        <f t="shared" si="13"/>
        <v>3202</v>
      </c>
    </row>
    <row r="55" spans="1:37" ht="23.25" customHeight="1">
      <c r="A55" s="150" t="s">
        <v>251</v>
      </c>
      <c r="B55" s="76">
        <v>27</v>
      </c>
      <c r="C55" s="88">
        <v>1004</v>
      </c>
      <c r="D55" s="88">
        <v>1629</v>
      </c>
      <c r="E55" s="88">
        <v>1507</v>
      </c>
      <c r="F55" s="147">
        <f t="shared" si="7"/>
        <v>3136</v>
      </c>
      <c r="G55" s="150" t="s">
        <v>336</v>
      </c>
      <c r="H55" s="76">
        <v>27</v>
      </c>
      <c r="I55" s="88">
        <v>1018</v>
      </c>
      <c r="J55" s="88">
        <v>1634</v>
      </c>
      <c r="K55" s="88">
        <v>1544</v>
      </c>
      <c r="L55" s="147">
        <f t="shared" si="8"/>
        <v>3178</v>
      </c>
      <c r="M55" s="150" t="s">
        <v>336</v>
      </c>
      <c r="N55" s="76">
        <v>27</v>
      </c>
      <c r="O55" s="88">
        <v>1012</v>
      </c>
      <c r="P55" s="88">
        <v>1611</v>
      </c>
      <c r="Q55" s="88">
        <v>1515</v>
      </c>
      <c r="R55" s="147">
        <f t="shared" si="9"/>
        <v>3126</v>
      </c>
      <c r="S55" s="150" t="s">
        <v>336</v>
      </c>
      <c r="T55" s="76">
        <v>27</v>
      </c>
      <c r="U55" s="88">
        <v>1001</v>
      </c>
      <c r="V55" s="88">
        <v>1570</v>
      </c>
      <c r="W55" s="88">
        <v>1489</v>
      </c>
      <c r="X55" s="147">
        <f t="shared" si="10"/>
        <v>3059</v>
      </c>
      <c r="Y55" s="150" t="s">
        <v>336</v>
      </c>
      <c r="Z55" s="76">
        <v>27</v>
      </c>
      <c r="AA55" s="88">
        <v>1013</v>
      </c>
      <c r="AB55" s="88">
        <v>1548</v>
      </c>
      <c r="AC55" s="88">
        <v>1469</v>
      </c>
      <c r="AD55" s="147">
        <f t="shared" si="11"/>
        <v>3017</v>
      </c>
      <c r="AE55" s="147">
        <f t="shared" si="12"/>
        <v>4486</v>
      </c>
      <c r="AF55" s="150" t="s">
        <v>336</v>
      </c>
      <c r="AG55" s="76">
        <f>VLOOKUP(AF55,'[1]工作表1'!$A$4:$B$54,2,0)</f>
        <v>27</v>
      </c>
      <c r="AH55" s="88">
        <f>VLOOKUP(AF55,'[1]工作表1'!$A$4:$C$54,3,0)</f>
        <v>1021</v>
      </c>
      <c r="AI55" s="88">
        <v>1529</v>
      </c>
      <c r="AJ55" s="88">
        <v>1474</v>
      </c>
      <c r="AK55" s="147">
        <f t="shared" si="13"/>
        <v>3003</v>
      </c>
    </row>
    <row r="56" spans="1:37" ht="24.75" customHeight="1">
      <c r="A56" s="150" t="s">
        <v>379</v>
      </c>
      <c r="B56" s="76">
        <v>0</v>
      </c>
      <c r="C56" s="88">
        <v>0</v>
      </c>
      <c r="D56" s="88">
        <v>0</v>
      </c>
      <c r="E56" s="88">
        <v>2721</v>
      </c>
      <c r="F56" s="147">
        <f>D56+E56</f>
        <v>2721</v>
      </c>
      <c r="G56" s="150" t="s">
        <v>379</v>
      </c>
      <c r="H56" s="76">
        <v>0</v>
      </c>
      <c r="I56" s="88">
        <v>0</v>
      </c>
      <c r="J56" s="88">
        <v>0</v>
      </c>
      <c r="K56" s="88">
        <v>0</v>
      </c>
      <c r="L56" s="147">
        <f>J56+K56</f>
        <v>0</v>
      </c>
      <c r="M56" s="150" t="s">
        <v>379</v>
      </c>
      <c r="N56" s="76">
        <v>0</v>
      </c>
      <c r="O56" s="88">
        <v>0</v>
      </c>
      <c r="P56" s="88">
        <v>0</v>
      </c>
      <c r="Q56" s="88">
        <v>0</v>
      </c>
      <c r="R56" s="147">
        <f>P56+Q56</f>
        <v>0</v>
      </c>
      <c r="S56" s="150" t="s">
        <v>379</v>
      </c>
      <c r="T56" s="76">
        <v>0</v>
      </c>
      <c r="U56" s="88">
        <v>0</v>
      </c>
      <c r="V56" s="88">
        <v>0</v>
      </c>
      <c r="W56" s="88">
        <v>0</v>
      </c>
      <c r="X56" s="147">
        <f>V56+W56</f>
        <v>0</v>
      </c>
      <c r="Y56" s="150" t="s">
        <v>379</v>
      </c>
      <c r="Z56" s="76">
        <v>0</v>
      </c>
      <c r="AA56" s="88">
        <v>0</v>
      </c>
      <c r="AB56" s="88">
        <v>0</v>
      </c>
      <c r="AC56" s="88">
        <v>0</v>
      </c>
      <c r="AD56" s="147">
        <f aca="true" t="shared" si="14" ref="AD56:AE58">AB56+AC56</f>
        <v>0</v>
      </c>
      <c r="AE56" s="147">
        <f t="shared" si="14"/>
        <v>0</v>
      </c>
      <c r="AF56" s="150" t="s">
        <v>379</v>
      </c>
      <c r="AG56" s="76">
        <v>21</v>
      </c>
      <c r="AH56" s="88">
        <v>2140</v>
      </c>
      <c r="AI56" s="88">
        <v>2562</v>
      </c>
      <c r="AJ56" s="88">
        <v>2636</v>
      </c>
      <c r="AK56" s="147">
        <f>AI56+AJ56</f>
        <v>5198</v>
      </c>
    </row>
    <row r="57" spans="1:37" ht="24.75" customHeight="1">
      <c r="A57" s="150" t="s">
        <v>380</v>
      </c>
      <c r="B57" s="76">
        <v>0</v>
      </c>
      <c r="C57" s="88">
        <v>0</v>
      </c>
      <c r="D57" s="88">
        <v>0</v>
      </c>
      <c r="E57" s="88">
        <v>1701</v>
      </c>
      <c r="F57" s="147">
        <f>D57+E57</f>
        <v>1701</v>
      </c>
      <c r="G57" s="150" t="s">
        <v>380</v>
      </c>
      <c r="H57" s="76">
        <v>0</v>
      </c>
      <c r="I57" s="88">
        <v>0</v>
      </c>
      <c r="J57" s="88">
        <v>0</v>
      </c>
      <c r="K57" s="88">
        <v>0</v>
      </c>
      <c r="L57" s="147">
        <f>J57+K57</f>
        <v>0</v>
      </c>
      <c r="M57" s="150" t="s">
        <v>380</v>
      </c>
      <c r="N57" s="76">
        <v>0</v>
      </c>
      <c r="O57" s="88">
        <v>0</v>
      </c>
      <c r="P57" s="88">
        <v>0</v>
      </c>
      <c r="Q57" s="88">
        <v>0</v>
      </c>
      <c r="R57" s="147">
        <f>P57+Q57</f>
        <v>0</v>
      </c>
      <c r="S57" s="150" t="s">
        <v>380</v>
      </c>
      <c r="T57" s="76">
        <v>0</v>
      </c>
      <c r="U57" s="88">
        <v>0</v>
      </c>
      <c r="V57" s="88">
        <v>0</v>
      </c>
      <c r="W57" s="88">
        <v>0</v>
      </c>
      <c r="X57" s="147">
        <f>V57+W57</f>
        <v>0</v>
      </c>
      <c r="Y57" s="150" t="s">
        <v>380</v>
      </c>
      <c r="Z57" s="76">
        <v>0</v>
      </c>
      <c r="AA57" s="88">
        <v>0</v>
      </c>
      <c r="AB57" s="88">
        <v>0</v>
      </c>
      <c r="AC57" s="88">
        <v>0</v>
      </c>
      <c r="AD57" s="147">
        <f t="shared" si="14"/>
        <v>0</v>
      </c>
      <c r="AE57" s="147">
        <f t="shared" si="14"/>
        <v>0</v>
      </c>
      <c r="AF57" s="150" t="s">
        <v>380</v>
      </c>
      <c r="AG57" s="76">
        <v>13</v>
      </c>
      <c r="AH57" s="88">
        <v>1549</v>
      </c>
      <c r="AI57" s="88">
        <v>1781</v>
      </c>
      <c r="AJ57" s="88">
        <v>1844</v>
      </c>
      <c r="AK57" s="147">
        <f>AI57+AJ57</f>
        <v>3625</v>
      </c>
    </row>
    <row r="58" spans="1:37" ht="23.25" customHeight="1">
      <c r="A58" s="150" t="s">
        <v>381</v>
      </c>
      <c r="B58" s="76">
        <v>0</v>
      </c>
      <c r="C58" s="88">
        <v>0</v>
      </c>
      <c r="D58" s="88">
        <v>0</v>
      </c>
      <c r="E58" s="88">
        <v>1507</v>
      </c>
      <c r="F58" s="147">
        <f>D58+E58</f>
        <v>1507</v>
      </c>
      <c r="G58" s="150" t="s">
        <v>381</v>
      </c>
      <c r="H58" s="76">
        <v>0</v>
      </c>
      <c r="I58" s="88">
        <v>0</v>
      </c>
      <c r="J58" s="88">
        <v>0</v>
      </c>
      <c r="K58" s="88">
        <v>0</v>
      </c>
      <c r="L58" s="147">
        <f>J58+K58</f>
        <v>0</v>
      </c>
      <c r="M58" s="150" t="s">
        <v>381</v>
      </c>
      <c r="N58" s="76">
        <v>0</v>
      </c>
      <c r="O58" s="88">
        <v>0</v>
      </c>
      <c r="P58" s="88">
        <v>0</v>
      </c>
      <c r="Q58" s="88">
        <v>0</v>
      </c>
      <c r="R58" s="147">
        <f>P58+Q58</f>
        <v>0</v>
      </c>
      <c r="S58" s="150" t="s">
        <v>381</v>
      </c>
      <c r="T58" s="76">
        <v>0</v>
      </c>
      <c r="U58" s="88">
        <v>0</v>
      </c>
      <c r="V58" s="88">
        <v>0</v>
      </c>
      <c r="W58" s="88">
        <v>0</v>
      </c>
      <c r="X58" s="147">
        <f>V58+W58</f>
        <v>0</v>
      </c>
      <c r="Y58" s="150" t="s">
        <v>381</v>
      </c>
      <c r="Z58" s="76">
        <v>0</v>
      </c>
      <c r="AA58" s="88">
        <v>0</v>
      </c>
      <c r="AB58" s="88">
        <v>0</v>
      </c>
      <c r="AC58" s="88">
        <v>0</v>
      </c>
      <c r="AD58" s="147">
        <f t="shared" si="14"/>
        <v>0</v>
      </c>
      <c r="AE58" s="147">
        <f t="shared" si="14"/>
        <v>0</v>
      </c>
      <c r="AF58" s="150" t="s">
        <v>381</v>
      </c>
      <c r="AG58" s="76">
        <v>19</v>
      </c>
      <c r="AH58" s="88">
        <v>2204</v>
      </c>
      <c r="AI58" s="88">
        <v>2505</v>
      </c>
      <c r="AJ58" s="88">
        <v>2674</v>
      </c>
      <c r="AK58" s="147">
        <f>AI58+AJ58</f>
        <v>5179</v>
      </c>
    </row>
    <row r="59" spans="1:37" ht="27" customHeight="1" thickBot="1">
      <c r="A59" s="155" t="s">
        <v>252</v>
      </c>
      <c r="B59" s="103">
        <f>SUM(B4:B58)</f>
        <v>1318</v>
      </c>
      <c r="C59" s="104">
        <f>SUM(C4:C58)</f>
        <v>70481</v>
      </c>
      <c r="D59" s="104">
        <f>SUM(D4:D58)</f>
        <v>99214</v>
      </c>
      <c r="E59" s="104">
        <f>SUM(E4:E58)</f>
        <v>104789</v>
      </c>
      <c r="F59" s="156">
        <f>SUM(F4:F55)</f>
        <v>198074</v>
      </c>
      <c r="G59" s="155" t="s">
        <v>252</v>
      </c>
      <c r="H59" s="103">
        <f>SUM(H4:H58)</f>
        <v>1318</v>
      </c>
      <c r="I59" s="104">
        <f>SUM(I4:I58)</f>
        <v>72220</v>
      </c>
      <c r="J59" s="104">
        <f>SUM(J4:J58)</f>
        <v>100989</v>
      </c>
      <c r="K59" s="104">
        <f>SUM(K4:K58)</f>
        <v>101209</v>
      </c>
      <c r="L59" s="156">
        <f>SUM(L4:L58)</f>
        <v>202198</v>
      </c>
      <c r="M59" s="155" t="s">
        <v>252</v>
      </c>
      <c r="N59" s="103">
        <f>SUM(N4:N58)</f>
        <v>1336</v>
      </c>
      <c r="O59" s="104">
        <f>SUM(O4:O58)</f>
        <v>74246</v>
      </c>
      <c r="P59" s="104">
        <f>SUM(P4:P58)</f>
        <v>102637</v>
      </c>
      <c r="Q59" s="104">
        <f>SUM(Q4:Q58)</f>
        <v>103337</v>
      </c>
      <c r="R59" s="156">
        <f>SUM(R4:R58)</f>
        <v>205974</v>
      </c>
      <c r="S59" s="155" t="s">
        <v>252</v>
      </c>
      <c r="T59" s="103">
        <f>SUM(T4:T58)</f>
        <v>1336</v>
      </c>
      <c r="U59" s="104">
        <f>SUM(U4:U58)</f>
        <v>76467</v>
      </c>
      <c r="V59" s="104">
        <f>SUM(V4:V58)</f>
        <v>104026</v>
      </c>
      <c r="W59" s="104">
        <f>SUM(W4:W58)</f>
        <v>105176</v>
      </c>
      <c r="X59" s="156">
        <f>SUM(X4:X58)</f>
        <v>209202</v>
      </c>
      <c r="Y59" s="155" t="s">
        <v>252</v>
      </c>
      <c r="Z59" s="103">
        <f aca="true" t="shared" si="15" ref="Z59:AE59">SUM(Z4:Z58)</f>
        <v>1336</v>
      </c>
      <c r="AA59" s="104">
        <f t="shared" si="15"/>
        <v>77844</v>
      </c>
      <c r="AB59" s="104">
        <f t="shared" si="15"/>
        <v>104149</v>
      </c>
      <c r="AC59" s="104">
        <f t="shared" si="15"/>
        <v>105516</v>
      </c>
      <c r="AD59" s="156">
        <f t="shared" si="15"/>
        <v>209665</v>
      </c>
      <c r="AE59" s="156">
        <f t="shared" si="15"/>
        <v>315181</v>
      </c>
      <c r="AF59" s="155" t="s">
        <v>252</v>
      </c>
      <c r="AG59" s="103">
        <f>SUM(AG4:AG58)</f>
        <v>1360</v>
      </c>
      <c r="AH59" s="104">
        <f>SUM(AH4:AH58)</f>
        <v>79206</v>
      </c>
      <c r="AI59" s="104">
        <f>SUM(AI4:AI58)</f>
        <v>104077</v>
      </c>
      <c r="AJ59" s="104">
        <f>SUM(AJ4:AJ58)</f>
        <v>105875</v>
      </c>
      <c r="AK59" s="156">
        <f>SUM(AK4:AK58)</f>
        <v>209952</v>
      </c>
    </row>
    <row r="60" spans="1:33" ht="24.75" customHeight="1">
      <c r="A60" s="306" t="s">
        <v>355</v>
      </c>
      <c r="B60" s="306"/>
      <c r="G60" s="306" t="s">
        <v>355</v>
      </c>
      <c r="H60" s="306"/>
      <c r="M60" s="306" t="s">
        <v>98</v>
      </c>
      <c r="N60" s="306"/>
      <c r="S60" s="306" t="s">
        <v>98</v>
      </c>
      <c r="T60" s="306"/>
      <c r="Y60" s="306" t="s">
        <v>98</v>
      </c>
      <c r="Z60" s="306"/>
      <c r="AF60" s="306" t="s">
        <v>98</v>
      </c>
      <c r="AG60" s="306"/>
    </row>
    <row r="61" spans="1:32" ht="16.5">
      <c r="A61" s="7" t="s">
        <v>382</v>
      </c>
      <c r="G61" s="7" t="s">
        <v>411</v>
      </c>
      <c r="M61" s="7" t="s">
        <v>411</v>
      </c>
      <c r="S61" s="7" t="s">
        <v>411</v>
      </c>
      <c r="Y61" s="7" t="s">
        <v>411</v>
      </c>
      <c r="AF61" s="7" t="s">
        <v>411</v>
      </c>
    </row>
  </sheetData>
  <sheetProtection/>
  <mergeCells count="30">
    <mergeCell ref="G2:L2"/>
    <mergeCell ref="G32:L32"/>
    <mergeCell ref="G33:L33"/>
    <mergeCell ref="A1:F1"/>
    <mergeCell ref="A2:F2"/>
    <mergeCell ref="Y1:AD1"/>
    <mergeCell ref="Y2:AD2"/>
    <mergeCell ref="Y32:AD32"/>
    <mergeCell ref="Y33:AD33"/>
    <mergeCell ref="M1:R1"/>
    <mergeCell ref="M2:R2"/>
    <mergeCell ref="M32:R32"/>
    <mergeCell ref="M33:R33"/>
    <mergeCell ref="S1:X1"/>
    <mergeCell ref="M60:N60"/>
    <mergeCell ref="G1:L1"/>
    <mergeCell ref="A60:B60"/>
    <mergeCell ref="G60:H60"/>
    <mergeCell ref="A32:F32"/>
    <mergeCell ref="A33:F33"/>
    <mergeCell ref="AF1:AK1"/>
    <mergeCell ref="AF2:AK2"/>
    <mergeCell ref="AF32:AK32"/>
    <mergeCell ref="AF33:AK33"/>
    <mergeCell ref="AF60:AG60"/>
    <mergeCell ref="S2:X2"/>
    <mergeCell ref="S32:X32"/>
    <mergeCell ref="S33:X33"/>
    <mergeCell ref="S60:T60"/>
    <mergeCell ref="Y60:Z60"/>
  </mergeCells>
  <printOptions horizontalCentered="1"/>
  <pageMargins left="0.35433070866141736" right="0.35433070866141736" top="0.984251968503937" bottom="0.984251968503937" header="0.5118110236220472" footer="0.5118110236220472"/>
  <pageSetup firstPageNumber="18" useFirstPageNumber="1" horizontalDpi="600" verticalDpi="600" orientation="portrait" paperSize="9" scale="95" r:id="rId1"/>
  <headerFooter alignWithMargins="0">
    <oddFooter>&amp;C第 &amp;P 頁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4" tint="0.7999799847602844"/>
  </sheetPr>
  <dimension ref="A1:B20"/>
  <sheetViews>
    <sheetView zoomScalePageLayoutView="0" workbookViewId="0" topLeftCell="A1">
      <selection activeCell="N11" sqref="N11"/>
    </sheetView>
  </sheetViews>
  <sheetFormatPr defaultColWidth="9.00390625" defaultRowHeight="16.5"/>
  <cols>
    <col min="1" max="1" width="9.625" style="0" customWidth="1"/>
    <col min="2" max="2" width="10.50390625" style="0" bestFit="1" customWidth="1"/>
    <col min="17" max="17" width="3.375" style="0" customWidth="1"/>
  </cols>
  <sheetData>
    <row r="1" spans="1:2" ht="16.5">
      <c r="A1" s="1"/>
      <c r="B1" s="1" t="s">
        <v>25</v>
      </c>
    </row>
    <row r="2" spans="1:2" ht="16.5">
      <c r="A2" s="1" t="s">
        <v>120</v>
      </c>
      <c r="B2" s="44">
        <v>9571</v>
      </c>
    </row>
    <row r="3" spans="1:2" ht="16.5">
      <c r="A3" s="45" t="s">
        <v>121</v>
      </c>
      <c r="B3" s="44">
        <v>10620</v>
      </c>
    </row>
    <row r="4" spans="1:2" ht="16.5">
      <c r="A4" s="45" t="s">
        <v>122</v>
      </c>
      <c r="B4" s="44">
        <v>9656</v>
      </c>
    </row>
    <row r="5" spans="1:2" ht="16.5">
      <c r="A5" s="45" t="s">
        <v>123</v>
      </c>
      <c r="B5" s="44">
        <v>9830</v>
      </c>
    </row>
    <row r="6" spans="1:2" ht="16.5">
      <c r="A6" s="45" t="s">
        <v>124</v>
      </c>
      <c r="B6" s="44">
        <v>12244</v>
      </c>
    </row>
    <row r="7" spans="1:2" ht="16.5">
      <c r="A7" s="45" t="s">
        <v>125</v>
      </c>
      <c r="B7" s="44">
        <v>14607</v>
      </c>
    </row>
    <row r="8" spans="1:2" ht="16.5">
      <c r="A8" s="45" t="s">
        <v>126</v>
      </c>
      <c r="B8" s="44">
        <v>16216</v>
      </c>
    </row>
    <row r="9" spans="1:2" ht="16.5">
      <c r="A9" s="45" t="s">
        <v>127</v>
      </c>
      <c r="B9" s="44">
        <v>17732</v>
      </c>
    </row>
    <row r="10" spans="1:2" ht="16.5">
      <c r="A10" s="45" t="s">
        <v>128</v>
      </c>
      <c r="B10" s="44">
        <v>20395</v>
      </c>
    </row>
    <row r="11" spans="1:2" ht="16.5">
      <c r="A11" s="45" t="s">
        <v>129</v>
      </c>
      <c r="B11" s="44">
        <v>16647</v>
      </c>
    </row>
    <row r="12" spans="1:2" ht="16.5">
      <c r="A12" s="45" t="s">
        <v>130</v>
      </c>
      <c r="B12" s="44">
        <v>14867</v>
      </c>
    </row>
    <row r="13" spans="1:2" ht="16.5">
      <c r="A13" s="45" t="s">
        <v>131</v>
      </c>
      <c r="B13" s="44">
        <v>13907</v>
      </c>
    </row>
    <row r="14" spans="1:2" ht="16.5">
      <c r="A14" s="45" t="s">
        <v>132</v>
      </c>
      <c r="B14" s="44">
        <v>13626</v>
      </c>
    </row>
    <row r="15" spans="1:2" ht="16.5">
      <c r="A15" s="45" t="s">
        <v>133</v>
      </c>
      <c r="B15" s="44">
        <v>12388</v>
      </c>
    </row>
    <row r="16" spans="1:2" ht="16.5">
      <c r="A16" s="45" t="s">
        <v>134</v>
      </c>
      <c r="B16" s="44">
        <v>8753</v>
      </c>
    </row>
    <row r="17" spans="1:2" ht="16.5">
      <c r="A17" s="45" t="s">
        <v>135</v>
      </c>
      <c r="B17" s="44">
        <v>4072</v>
      </c>
    </row>
    <row r="18" spans="1:2" ht="16.5">
      <c r="A18" s="45" t="s">
        <v>136</v>
      </c>
      <c r="B18" s="44">
        <v>2383</v>
      </c>
    </row>
    <row r="19" spans="1:2" ht="16.5">
      <c r="A19" s="1" t="s">
        <v>137</v>
      </c>
      <c r="B19" s="44">
        <v>1222</v>
      </c>
    </row>
    <row r="20" spans="1:2" ht="16.5">
      <c r="A20" s="1" t="s">
        <v>138</v>
      </c>
      <c r="B20" s="44">
        <v>1216</v>
      </c>
    </row>
  </sheetData>
  <sheetProtection/>
  <printOptions horizontalCentered="1" verticalCentered="1"/>
  <pageMargins left="0.5511811023622047" right="0.5511811023622047" top="0.984251968503937" bottom="0.984251968503937" header="0.5118110236220472" footer="0.5118110236220472"/>
  <pageSetup firstPageNumber="30" useFirstPageNumber="1" horizontalDpi="600" verticalDpi="600" orientation="portrait" paperSize="9" r:id="rId2"/>
  <headerFooter alignWithMargins="0">
    <oddFooter>&amp;C第 &amp;P 頁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E9"/>
  <sheetViews>
    <sheetView zoomScalePageLayoutView="0" workbookViewId="0" topLeftCell="A13">
      <selection activeCell="B2" sqref="B2:C4"/>
    </sheetView>
  </sheetViews>
  <sheetFormatPr defaultColWidth="9.00390625" defaultRowHeight="16.5"/>
  <cols>
    <col min="2" max="2" width="11.125" style="0" bestFit="1" customWidth="1"/>
    <col min="3" max="3" width="10.50390625" style="0" bestFit="1" customWidth="1"/>
    <col min="8" max="8" width="8.25390625" style="0" customWidth="1"/>
    <col min="9" max="9" width="8.50390625" style="0" customWidth="1"/>
  </cols>
  <sheetData>
    <row r="1" spans="1:3" ht="16.5">
      <c r="A1" s="46"/>
      <c r="B1" s="4" t="s">
        <v>141</v>
      </c>
      <c r="C1" s="4" t="s">
        <v>142</v>
      </c>
    </row>
    <row r="2" spans="1:3" ht="16.5">
      <c r="A2" s="46" t="s">
        <v>149</v>
      </c>
      <c r="B2" s="47">
        <v>7333</v>
      </c>
      <c r="C2" s="47">
        <v>4301</v>
      </c>
    </row>
    <row r="3" spans="1:5" ht="16.5">
      <c r="A3" s="46" t="s">
        <v>150</v>
      </c>
      <c r="B3" s="47">
        <v>26191</v>
      </c>
      <c r="C3" s="47">
        <v>26833</v>
      </c>
      <c r="E3" s="60"/>
    </row>
    <row r="4" spans="1:5" ht="16.5">
      <c r="A4" s="46" t="s">
        <v>151</v>
      </c>
      <c r="B4" s="47">
        <v>9658</v>
      </c>
      <c r="C4" s="47">
        <v>9132</v>
      </c>
      <c r="E4" s="60"/>
    </row>
    <row r="5" spans="1:3" ht="16.5">
      <c r="A5" s="46" t="s">
        <v>152</v>
      </c>
      <c r="B5" s="47">
        <v>29560</v>
      </c>
      <c r="C5" s="47">
        <v>27039</v>
      </c>
    </row>
    <row r="6" spans="1:3" ht="16.5">
      <c r="A6" s="46" t="s">
        <v>153</v>
      </c>
      <c r="B6" s="47">
        <v>10284</v>
      </c>
      <c r="C6" s="47">
        <v>11536</v>
      </c>
    </row>
    <row r="7" spans="1:3" ht="16.5">
      <c r="A7" s="46" t="s">
        <v>154</v>
      </c>
      <c r="B7" s="47">
        <v>5237</v>
      </c>
      <c r="C7" s="47">
        <v>11532</v>
      </c>
    </row>
    <row r="8" spans="1:3" ht="16.5">
      <c r="A8" s="46" t="s">
        <v>155</v>
      </c>
      <c r="B8" s="47">
        <v>92</v>
      </c>
      <c r="C8" s="47">
        <v>115</v>
      </c>
    </row>
    <row r="9" spans="1:3" ht="16.5">
      <c r="A9" s="46" t="s">
        <v>156</v>
      </c>
      <c r="B9" s="47">
        <v>235</v>
      </c>
      <c r="C9" s="47">
        <v>1027</v>
      </c>
    </row>
  </sheetData>
  <sheetProtection/>
  <printOptions horizontalCentered="1" verticalCentered="1"/>
  <pageMargins left="0.7480314960629921" right="0.7480314960629921" top="0.984251968503937" bottom="0.984251968503937" header="0.5118110236220472" footer="0.5118110236220472"/>
  <pageSetup firstPageNumber="31" useFirstPageNumber="1" fitToHeight="0" fitToWidth="1" horizontalDpi="600" verticalDpi="600" orientation="portrait" paperSize="9" r:id="rId2"/>
  <headerFooter alignWithMargins="0">
    <oddFooter>&amp;C第 &amp;P 頁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八德市公所</dc:creator>
  <cp:keywords/>
  <dc:description/>
  <cp:lastModifiedBy>陳文昭</cp:lastModifiedBy>
  <cp:lastPrinted>2023-09-18T08:59:23Z</cp:lastPrinted>
  <dcterms:created xsi:type="dcterms:W3CDTF">2003-04-17T01:44:39Z</dcterms:created>
  <dcterms:modified xsi:type="dcterms:W3CDTF">2023-09-18T09:14:08Z</dcterms:modified>
  <cp:category/>
  <cp:version/>
  <cp:contentType/>
  <cp:contentStatus/>
</cp:coreProperties>
</file>