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5"/>
  </bookViews>
  <sheets>
    <sheet name="金融財稅說明" sheetId="1" r:id="rId1"/>
    <sheet name="金融機構" sheetId="2" r:id="rId2"/>
    <sheet name="歲入" sheetId="3" r:id="rId3"/>
    <sheet name="歲出" sheetId="4" r:id="rId4"/>
    <sheet name="歲入圖" sheetId="5" r:id="rId5"/>
    <sheet name="歲出圖" sheetId="6" r:id="rId6"/>
  </sheets>
  <definedNames>
    <definedName name="_xlnm.Print_Area" localSheetId="0">'金融財稅說明'!$A$1:$A$18</definedName>
    <definedName name="_xlnm.Print_Area" localSheetId="4">'歲入圖'!$4:$39</definedName>
    <definedName name="_xlnm.Print_Area" localSheetId="5">'歲出圖'!$5:$37</definedName>
    <definedName name="_xlnm.Print_Titles" localSheetId="2">'歲入'!$1:$6</definedName>
    <definedName name="_xlnm.Print_Titles" localSheetId="3">'歲出'!$1:$6</definedName>
  </definedNames>
  <calcPr fullCalcOnLoad="1"/>
</workbook>
</file>

<file path=xl/sharedStrings.xml><?xml version="1.0" encoding="utf-8"?>
<sst xmlns="http://schemas.openxmlformats.org/spreadsheetml/2006/main" count="191" uniqueCount="110">
  <si>
    <t>年度別</t>
  </si>
  <si>
    <t>總  計</t>
  </si>
  <si>
    <t>會計年度別</t>
  </si>
  <si>
    <t>總計</t>
  </si>
  <si>
    <t>年別             End of Year</t>
  </si>
  <si>
    <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Total </t>
    </r>
  </si>
  <si>
    <r>
      <t>本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行</t>
    </r>
    <r>
      <rPr>
        <sz val="9"/>
        <rFont val="Times New Roman"/>
        <family val="1"/>
      </rPr>
      <t>Domestic Banks</t>
    </r>
  </si>
  <si>
    <r>
      <t>外國銀行在華分行</t>
    </r>
    <r>
      <rPr>
        <sz val="9"/>
        <rFont val="Times New Roman"/>
        <family val="1"/>
      </rPr>
      <t>Local Branches of Foreign Banks</t>
    </r>
  </si>
  <si>
    <r>
      <t>信託投資公司</t>
    </r>
    <r>
      <rPr>
        <sz val="10"/>
        <rFont val="Times New Roman"/>
        <family val="1"/>
      </rPr>
      <t>Investment and Trust Companies</t>
    </r>
  </si>
  <si>
    <r>
      <t>信用合作社</t>
    </r>
    <r>
      <rPr>
        <sz val="8"/>
        <rFont val="Times New Roman"/>
        <family val="1"/>
      </rPr>
      <t>Credit Cooperatives</t>
    </r>
  </si>
  <si>
    <r>
      <t>農會信用部</t>
    </r>
    <r>
      <rPr>
        <sz val="9"/>
        <rFont val="Times New Roman"/>
        <family val="1"/>
      </rPr>
      <t>Cerdit Dept. of Farmer's Associations</t>
    </r>
  </si>
  <si>
    <r>
      <t>漁會信用部</t>
    </r>
    <r>
      <rPr>
        <sz val="9"/>
        <rFont val="Times New Roman"/>
        <family val="1"/>
      </rPr>
      <t>Credit Dept. of Fishermen's Associations</t>
    </r>
  </si>
  <si>
    <r>
      <t>票券金融公司</t>
    </r>
    <r>
      <rPr>
        <sz val="8"/>
        <rFont val="Times New Roman"/>
        <family val="1"/>
      </rPr>
      <t xml:space="preserve">              Bills Finance Companies</t>
    </r>
  </si>
  <si>
    <r>
      <t>證券金融公司</t>
    </r>
    <r>
      <rPr>
        <sz val="9"/>
        <rFont val="Times New Roman"/>
        <family val="1"/>
      </rPr>
      <t xml:space="preserve">            Securities Finance Companies</t>
    </r>
  </si>
  <si>
    <r>
      <t>本國壽險公司</t>
    </r>
    <r>
      <rPr>
        <sz val="9"/>
        <rFont val="Times New Roman"/>
        <family val="1"/>
      </rPr>
      <t xml:space="preserve">            Domestic Life Insurance Companies</t>
    </r>
  </si>
  <si>
    <r>
      <t>再保險公司</t>
    </r>
    <r>
      <rPr>
        <sz val="9"/>
        <rFont val="Times New Roman"/>
        <family val="1"/>
      </rPr>
      <t>Reinsurance Companies</t>
    </r>
  </si>
  <si>
    <t>民國100年底End of 2011</t>
  </si>
  <si>
    <t>金融財稅</t>
  </si>
  <si>
    <t>一、金融</t>
  </si>
  <si>
    <t>二、財政收支</t>
  </si>
  <si>
    <t>輕重緩急之原則下，以發展地方教育文化，加強農村經濟建設、交通</t>
  </si>
  <si>
    <t>建設，並增進社會福利措施，達到消滅貧窮等，遵行基本國策，以實</t>
  </si>
  <si>
    <t>民國101年底End of 2012</t>
  </si>
  <si>
    <t>民國99年底    End of 2010</t>
  </si>
  <si>
    <t>民國102年底End of 2013</t>
  </si>
  <si>
    <t>民國103年底    End of 2014</t>
  </si>
  <si>
    <t>(一)、本區歲入歲出總決算：</t>
  </si>
  <si>
    <t>， 係根據本區年度施計畫之實際業務需要，有效運用有限財力及考量</t>
  </si>
  <si>
    <t>資料來源：桃園市統計年報</t>
  </si>
  <si>
    <t>民國104年底    End of 2015</t>
  </si>
  <si>
    <t>表6-2歲入來源別預決算</t>
  </si>
  <si>
    <t>Table 6-2 Budget and Settled Account of Revenues by Sources</t>
  </si>
  <si>
    <t>單位:新臺幣元</t>
  </si>
  <si>
    <t>Unit：N.T.</t>
  </si>
  <si>
    <t>科目                        Item</t>
  </si>
  <si>
    <t>本年度This year</t>
  </si>
  <si>
    <t>上年度</t>
  </si>
  <si>
    <t>預算數          Budget</t>
  </si>
  <si>
    <r>
      <t xml:space="preserve">決算數               </t>
    </r>
    <r>
      <rPr>
        <sz val="12"/>
        <rFont val="新細明體"/>
        <family val="1"/>
      </rPr>
      <t>Settled</t>
    </r>
  </si>
  <si>
    <r>
      <t xml:space="preserve">比較增減數     </t>
    </r>
    <r>
      <rPr>
        <sz val="12"/>
        <rFont val="新細明體"/>
        <family val="1"/>
      </rPr>
      <t>Difference</t>
    </r>
  </si>
  <si>
    <t>經常門資本門合計                        Total 
　</t>
  </si>
  <si>
    <t>-</t>
  </si>
  <si>
    <t>財產收入
Public Property 
　</t>
  </si>
  <si>
    <t>經常門合計                                  Subtotal of Current 
　</t>
  </si>
  <si>
    <t>　　財產孳息
    Interest Derived from 
    Prop.
　</t>
  </si>
  <si>
    <t>罰款及賠償收入
Fines and Indemnities　</t>
  </si>
  <si>
    <t>　　　利息收入
      Interest
　</t>
  </si>
  <si>
    <t xml:space="preserve">    罰金罰鍰及怠金                          
　  Fines and Lazy Gold</t>
  </si>
  <si>
    <t>　　　租金收入
　　　rental income
　</t>
  </si>
  <si>
    <t>　　　罰金罰鍰
　　　Fines
　</t>
  </si>
  <si>
    <t>　　　權利金
　　　Premium
　</t>
  </si>
  <si>
    <t>　　　怠金
　　　Lazy Gold
　</t>
  </si>
  <si>
    <t>　　廢舊物資售價
    Waste materials price
　</t>
  </si>
  <si>
    <t>　　賠償收入
　　Indemnities
　</t>
  </si>
  <si>
    <t>　　  廢舊物資售價
      Waste materials price
　</t>
  </si>
  <si>
    <t>　　　一般賠償收入
　　　General Indemnities
　</t>
  </si>
  <si>
    <t>其他收入
Others
　</t>
  </si>
  <si>
    <t>規費收入
Fees
　</t>
  </si>
  <si>
    <t xml:space="preserve">    雜項收入
    Miscellaneous
　</t>
  </si>
  <si>
    <t xml:space="preserve">    行政規費收入
    Administrative Fees
　</t>
  </si>
  <si>
    <t>　　　收回以前年度歲出
      Recovery of Previous
      Fiscal Year 
      Expenditures
　</t>
  </si>
  <si>
    <t>　　　審查費
　　　Examination fee
　</t>
  </si>
  <si>
    <t>　　　其他雜項收入
      Other Miscellaneous
　</t>
  </si>
  <si>
    <t>　　　證照費
      Licenses Issued
　</t>
  </si>
  <si>
    <t>　　使用規費收入
    Use Fees
　</t>
  </si>
  <si>
    <t>　　　資料使用費
      for Data Use
　</t>
  </si>
  <si>
    <t>　　　場地設施使用費
      for Facillities Use
　</t>
  </si>
  <si>
    <t>表 6-3 歲出預決算</t>
  </si>
  <si>
    <t>Table 6-2 Budgets and Settled Account of Expenditures</t>
  </si>
  <si>
    <t>總計
Grand Total
　</t>
  </si>
  <si>
    <t>資本門合計
Subtotal of Capital　</t>
  </si>
  <si>
    <t>經常門資本門合計
Total of Current &amp; Capital
　</t>
  </si>
  <si>
    <t>　　一般行政
    General Admin. Affairs
　</t>
  </si>
  <si>
    <t>經常門合計
Subtotal of Current
　</t>
  </si>
  <si>
    <t>　　區政業務
　　District administration
　</t>
  </si>
  <si>
    <t>　　文化業務
　　Cultural business
　</t>
  </si>
  <si>
    <t>　　工務業務
　　Public Works Business
　</t>
  </si>
  <si>
    <t>　　社政業務
　　Social business</t>
  </si>
  <si>
    <t>統籌支撥科目
Retirement &amp; Pension Affairs　</t>
  </si>
  <si>
    <t xml:space="preserve">    本區103年12月25日起改制為八德區公所，為桃園市政府下之一級</t>
  </si>
  <si>
    <t>一般行政</t>
  </si>
  <si>
    <t>區政業務</t>
  </si>
  <si>
    <t>文化業務</t>
  </si>
  <si>
    <t>工務業務</t>
  </si>
  <si>
    <t>社政業務</t>
  </si>
  <si>
    <t>統籌科目</t>
  </si>
  <si>
    <t>補助及捐助收入</t>
  </si>
  <si>
    <t xml:space="preserve">   上級政府補助收入</t>
  </si>
  <si>
    <t xml:space="preserve">      計畫型補助收入</t>
  </si>
  <si>
    <t>民國105年底    End of 2016</t>
  </si>
  <si>
    <t>以本國銀行15家最多，農會信用部7家，信用合作社1家。</t>
  </si>
  <si>
    <t>民國106年底    End of 2017</t>
  </si>
  <si>
    <t>中華民國107年度</t>
  </si>
  <si>
    <t>FY 2018</t>
  </si>
  <si>
    <t>民國107年底    End of 2018</t>
  </si>
  <si>
    <t>107會計年度</t>
  </si>
  <si>
    <t>機關，107會計年度之單位決算(自107年1月1日起至107年12月31日止)</t>
  </si>
  <si>
    <t>現三民主義安和樂利的均富社會為目標。民國107年度本區歲入預算數</t>
  </si>
  <si>
    <t>執行率91.32%，以工務業務307,642,569元，佔歲出總額41.73%最多，</t>
  </si>
  <si>
    <t>其次是區政工作佔259,700,513元，佔歲出總額35.22%。</t>
  </si>
  <si>
    <t>107 年度</t>
  </si>
  <si>
    <t>罰款及賠償收入</t>
  </si>
  <si>
    <t>規費收入</t>
  </si>
  <si>
    <t>財產收入</t>
  </si>
  <si>
    <t>捐獻及贈與收入</t>
  </si>
  <si>
    <t>其他收入</t>
  </si>
  <si>
    <t>41,502,000，決算數37,075,468元，執行率89.33%，以規費收入</t>
  </si>
  <si>
    <t>13,616,867元，佔歲入總額36.73%為最多，次為其他收入13,438,746元，</t>
  </si>
  <si>
    <t>佔歲入總額36.25%；歲出預算數807,356,229元，決算數737,276,456元，</t>
  </si>
  <si>
    <t xml:space="preserve">    本區金融機構(含外國銀行在華分行)，民國107年底共23家，其中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</si>
</sst>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0;[Red]0"/>
    <numFmt numFmtId="180" formatCode="m&quot;月&quot;d&quot;日&quot;"/>
    <numFmt numFmtId="181" formatCode="#,##0_ "/>
    <numFmt numFmtId="182" formatCode="#,##0_);[Red]\(#,##0\)"/>
    <numFmt numFmtId="183" formatCode="_-* #,##0.0_-;\-* #,##0.0_-;_-* &quot;-&quot;?_-;_-@_-"/>
  </numFmts>
  <fonts count="59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1.25"/>
      <color indexed="8"/>
      <name val="標楷體"/>
      <family val="4"/>
    </font>
    <font>
      <sz val="10.35"/>
      <color indexed="8"/>
      <name val="標楷體"/>
      <family val="4"/>
    </font>
    <font>
      <sz val="27.25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7"/>
      <name val="標楷體"/>
      <family val="4"/>
    </font>
    <font>
      <sz val="26"/>
      <name val="標楷體"/>
      <family val="4"/>
    </font>
    <font>
      <u val="single"/>
      <sz val="18"/>
      <name val="標楷體"/>
      <family val="4"/>
    </font>
    <font>
      <sz val="12"/>
      <color indexed="8"/>
      <name val="標楷體"/>
      <family val="4"/>
    </font>
    <font>
      <sz val="9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7.25"/>
      <color indexed="8"/>
      <name val="標楷體"/>
      <family val="4"/>
    </font>
    <font>
      <sz val="28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7" fontId="6" fillId="0" borderId="0" xfId="34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5" fillId="0" borderId="15" xfId="34" applyNumberFormat="1" applyFont="1" applyFill="1" applyBorder="1" applyAlignment="1">
      <alignment vertical="center"/>
    </xf>
    <xf numFmtId="177" fontId="5" fillId="0" borderId="16" xfId="34" applyNumberFormat="1" applyFont="1" applyFill="1" applyBorder="1" applyAlignment="1">
      <alignment vertical="center"/>
    </xf>
    <xf numFmtId="177" fontId="5" fillId="0" borderId="17" xfId="34" applyNumberFormat="1" applyFont="1" applyFill="1" applyBorder="1" applyAlignment="1">
      <alignment vertical="center"/>
    </xf>
    <xf numFmtId="177" fontId="5" fillId="0" borderId="0" xfId="34" applyNumberFormat="1" applyFont="1" applyBorder="1" applyAlignment="1">
      <alignment vertical="center"/>
    </xf>
    <xf numFmtId="0" fontId="12" fillId="0" borderId="0" xfId="0" applyFont="1" applyAlignment="1">
      <alignment/>
    </xf>
    <xf numFmtId="181" fontId="18" fillId="0" borderId="0" xfId="33" applyNumberFormat="1" applyFont="1" applyBorder="1" applyAlignment="1">
      <alignment vertical="top" wrapText="1"/>
    </xf>
    <xf numFmtId="0" fontId="7" fillId="0" borderId="0" xfId="33" applyBorder="1" applyAlignment="1">
      <alignment wrapText="1"/>
    </xf>
    <xf numFmtId="0" fontId="7" fillId="0" borderId="0" xfId="33" applyAlignment="1">
      <alignment wrapText="1"/>
    </xf>
    <xf numFmtId="3" fontId="20" fillId="0" borderId="0" xfId="33" applyNumberFormat="1" applyFont="1" applyBorder="1" applyAlignment="1">
      <alignment horizontal="center" vertical="center" wrapText="1"/>
    </xf>
    <xf numFmtId="0" fontId="7" fillId="0" borderId="0" xfId="33" applyBorder="1" applyAlignment="1">
      <alignment horizontal="center" vertical="center" wrapText="1"/>
    </xf>
    <xf numFmtId="0" fontId="7" fillId="0" borderId="0" xfId="33" applyAlignment="1">
      <alignment horizontal="center" vertical="center" wrapText="1"/>
    </xf>
    <xf numFmtId="181" fontId="18" fillId="0" borderId="18" xfId="33" applyNumberFormat="1" applyFont="1" applyBorder="1" applyAlignment="1">
      <alignment vertical="top" wrapText="1"/>
    </xf>
    <xf numFmtId="3" fontId="18" fillId="0" borderId="18" xfId="33" applyNumberFormat="1" applyFont="1" applyBorder="1" applyAlignment="1">
      <alignment horizontal="right" vertical="top" wrapText="1"/>
    </xf>
    <xf numFmtId="3" fontId="18" fillId="0" borderId="18" xfId="33" applyNumberFormat="1" applyFont="1" applyBorder="1" applyAlignment="1">
      <alignment vertical="top" wrapText="1"/>
    </xf>
    <xf numFmtId="3" fontId="2" fillId="0" borderId="18" xfId="33" applyNumberFormat="1" applyFont="1" applyBorder="1" applyAlignment="1">
      <alignment horizontal="right" vertical="top" wrapText="1"/>
    </xf>
    <xf numFmtId="181" fontId="2" fillId="0" borderId="0" xfId="33" applyNumberFormat="1" applyFont="1" applyBorder="1" applyAlignment="1">
      <alignment vertical="center" wrapText="1"/>
    </xf>
    <xf numFmtId="181" fontId="7" fillId="0" borderId="0" xfId="33" applyNumberFormat="1" applyFont="1" applyAlignment="1">
      <alignment vertical="center" wrapText="1"/>
    </xf>
    <xf numFmtId="0" fontId="7" fillId="0" borderId="0" xfId="33" applyFont="1" applyBorder="1" applyAlignment="1">
      <alignment vertical="top" wrapText="1"/>
    </xf>
    <xf numFmtId="0" fontId="7" fillId="0" borderId="0" xfId="33" applyAlignment="1">
      <alignment vertical="top" wrapText="1"/>
    </xf>
    <xf numFmtId="181" fontId="7" fillId="0" borderId="0" xfId="33" applyNumberFormat="1" applyFont="1" applyBorder="1" applyAlignment="1">
      <alignment horizontal="right" vertical="top" wrapText="1"/>
    </xf>
    <xf numFmtId="0" fontId="18" fillId="0" borderId="0" xfId="33" applyFont="1" applyBorder="1" applyAlignment="1">
      <alignment vertical="top" wrapText="1"/>
    </xf>
    <xf numFmtId="181" fontId="18" fillId="0" borderId="0" xfId="33" applyNumberFormat="1" applyFont="1" applyBorder="1" applyAlignment="1">
      <alignment horizontal="right" vertical="top" wrapText="1"/>
    </xf>
    <xf numFmtId="0" fontId="7" fillId="0" borderId="18" xfId="33" applyFont="1" applyBorder="1" applyAlignment="1">
      <alignment vertical="top" wrapText="1"/>
    </xf>
    <xf numFmtId="181" fontId="7" fillId="0" borderId="18" xfId="33" applyNumberFormat="1" applyFont="1" applyBorder="1" applyAlignment="1">
      <alignment horizontal="right" vertical="top" wrapText="1"/>
    </xf>
    <xf numFmtId="0" fontId="7" fillId="0" borderId="18" xfId="33" applyBorder="1" applyAlignment="1">
      <alignment vertical="top" wrapText="1"/>
    </xf>
    <xf numFmtId="181" fontId="7" fillId="0" borderId="14" xfId="33" applyNumberFormat="1" applyFont="1" applyBorder="1" applyAlignment="1">
      <alignment vertical="top" wrapText="1"/>
    </xf>
    <xf numFmtId="181" fontId="7" fillId="0" borderId="19" xfId="33" applyNumberFormat="1" applyFont="1" applyBorder="1" applyAlignment="1">
      <alignment vertical="top" wrapText="1"/>
    </xf>
    <xf numFmtId="181" fontId="7" fillId="0" borderId="12" xfId="33" applyNumberFormat="1" applyFont="1" applyBorder="1" applyAlignment="1">
      <alignment vertical="top" wrapText="1"/>
    </xf>
    <xf numFmtId="0" fontId="7" fillId="0" borderId="0" xfId="33" applyBorder="1" applyAlignment="1">
      <alignment vertical="top" wrapText="1"/>
    </xf>
    <xf numFmtId="3" fontId="12" fillId="0" borderId="0" xfId="0" applyNumberFormat="1" applyFont="1" applyAlignment="1">
      <alignment horizontal="left"/>
    </xf>
    <xf numFmtId="181" fontId="7" fillId="0" borderId="0" xfId="33" applyNumberFormat="1" applyFont="1" applyBorder="1" applyAlignment="1">
      <alignment horizontal="center" vertical="top" wrapText="1"/>
    </xf>
    <xf numFmtId="177" fontId="5" fillId="0" borderId="20" xfId="34" applyNumberFormat="1" applyFont="1" applyBorder="1" applyAlignment="1">
      <alignment vertical="center"/>
    </xf>
    <xf numFmtId="182" fontId="5" fillId="0" borderId="20" xfId="34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 horizontal="right" vertical="top" wrapText="1"/>
    </xf>
    <xf numFmtId="182" fontId="7" fillId="0" borderId="18" xfId="33" applyNumberFormat="1" applyBorder="1" applyAlignment="1">
      <alignment vertical="top" wrapText="1"/>
    </xf>
    <xf numFmtId="182" fontId="7" fillId="0" borderId="18" xfId="33" applyNumberFormat="1" applyFont="1" applyBorder="1" applyAlignment="1">
      <alignment vertical="top" wrapText="1"/>
    </xf>
    <xf numFmtId="182" fontId="7" fillId="0" borderId="17" xfId="33" applyNumberFormat="1" applyFont="1" applyBorder="1" applyAlignment="1">
      <alignment vertical="top" wrapText="1"/>
    </xf>
    <xf numFmtId="0" fontId="0" fillId="0" borderId="0" xfId="0" applyFont="1" applyAlignment="1">
      <alignment/>
    </xf>
    <xf numFmtId="41" fontId="7" fillId="0" borderId="0" xfId="33" applyNumberFormat="1" applyFont="1" applyBorder="1" applyAlignment="1">
      <alignment horizontal="right" vertical="top" wrapText="1"/>
    </xf>
    <xf numFmtId="181" fontId="7" fillId="0" borderId="0" xfId="33" applyNumberFormat="1" applyAlignment="1">
      <alignment vertical="top" wrapText="1"/>
    </xf>
    <xf numFmtId="182" fontId="5" fillId="0" borderId="10" xfId="0" applyNumberFormat="1" applyFont="1" applyBorder="1" applyAlignment="1">
      <alignment horizontal="center" vertical="center" wrapText="1"/>
    </xf>
    <xf numFmtId="182" fontId="22" fillId="0" borderId="21" xfId="33" applyNumberFormat="1" applyFont="1" applyBorder="1" applyAlignment="1">
      <alignment vertical="top" wrapText="1"/>
    </xf>
    <xf numFmtId="182" fontId="22" fillId="0" borderId="22" xfId="33" applyNumberFormat="1" applyFont="1" applyBorder="1" applyAlignment="1">
      <alignment vertical="top" wrapText="1"/>
    </xf>
    <xf numFmtId="182" fontId="22" fillId="0" borderId="22" xfId="33" applyNumberFormat="1" applyFont="1" applyBorder="1" applyAlignment="1">
      <alignment horizontal="right" vertical="top" wrapText="1"/>
    </xf>
    <xf numFmtId="182" fontId="22" fillId="0" borderId="16" xfId="33" applyNumberFormat="1" applyFont="1" applyBorder="1" applyAlignment="1">
      <alignment vertical="top" wrapText="1"/>
    </xf>
    <xf numFmtId="182" fontId="22" fillId="0" borderId="0" xfId="33" applyNumberFormat="1" applyFont="1" applyBorder="1" applyAlignment="1">
      <alignment vertical="top" wrapText="1"/>
    </xf>
    <xf numFmtId="182" fontId="22" fillId="0" borderId="0" xfId="33" applyNumberFormat="1" applyFont="1" applyBorder="1" applyAlignment="1">
      <alignment horizontal="right" vertical="top" wrapText="1"/>
    </xf>
    <xf numFmtId="176" fontId="22" fillId="0" borderId="16" xfId="33" applyNumberFormat="1" applyFont="1" applyBorder="1" applyAlignment="1">
      <alignment vertical="top" wrapText="1"/>
    </xf>
    <xf numFmtId="176" fontId="22" fillId="0" borderId="0" xfId="33" applyNumberFormat="1" applyFont="1" applyBorder="1" applyAlignment="1">
      <alignment vertical="top" wrapText="1"/>
    </xf>
    <xf numFmtId="182" fontId="22" fillId="0" borderId="17" xfId="33" applyNumberFormat="1" applyFont="1" applyBorder="1" applyAlignment="1">
      <alignment vertical="top" wrapText="1"/>
    </xf>
    <xf numFmtId="182" fontId="22" fillId="0" borderId="18" xfId="33" applyNumberFormat="1" applyFont="1" applyBorder="1" applyAlignment="1">
      <alignment vertical="top" wrapText="1"/>
    </xf>
    <xf numFmtId="182" fontId="22" fillId="0" borderId="18" xfId="33" applyNumberFormat="1" applyFont="1" applyBorder="1" applyAlignment="1">
      <alignment horizontal="right" vertical="top" wrapText="1"/>
    </xf>
    <xf numFmtId="182" fontId="22" fillId="0" borderId="21" xfId="33" applyNumberFormat="1" applyFont="1" applyBorder="1" applyAlignment="1">
      <alignment horizontal="right" vertical="top" wrapText="1"/>
    </xf>
    <xf numFmtId="182" fontId="22" fillId="0" borderId="16" xfId="33" applyNumberFormat="1" applyFont="1" applyBorder="1" applyAlignment="1">
      <alignment horizontal="right" vertical="top" wrapText="1"/>
    </xf>
    <xf numFmtId="176" fontId="22" fillId="0" borderId="16" xfId="33" applyNumberFormat="1" applyFont="1" applyBorder="1" applyAlignment="1">
      <alignment horizontal="right" vertical="top" wrapText="1"/>
    </xf>
    <xf numFmtId="176" fontId="22" fillId="0" borderId="0" xfId="33" applyNumberFormat="1" applyFont="1" applyBorder="1" applyAlignment="1">
      <alignment horizontal="right" vertical="top" wrapText="1"/>
    </xf>
    <xf numFmtId="181" fontId="22" fillId="0" borderId="0" xfId="33" applyNumberFormat="1" applyFont="1" applyBorder="1" applyAlignment="1">
      <alignment horizontal="right" vertical="top" wrapText="1"/>
    </xf>
    <xf numFmtId="181" fontId="22" fillId="0" borderId="16" xfId="33" applyNumberFormat="1" applyFont="1" applyBorder="1" applyAlignment="1">
      <alignment horizontal="right" vertical="top" wrapText="1"/>
    </xf>
    <xf numFmtId="181" fontId="7" fillId="0" borderId="0" xfId="33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19" fillId="0" borderId="0" xfId="33" applyFont="1" applyBorder="1" applyAlignment="1">
      <alignment wrapText="1"/>
    </xf>
    <xf numFmtId="0" fontId="2" fillId="0" borderId="0" xfId="33" applyFont="1" applyAlignment="1">
      <alignment vertical="center" wrapText="1"/>
    </xf>
    <xf numFmtId="0" fontId="7" fillId="0" borderId="0" xfId="33" applyBorder="1" applyAlignment="1">
      <alignment wrapText="1"/>
    </xf>
    <xf numFmtId="0" fontId="7" fillId="0" borderId="0" xfId="33" applyAlignment="1">
      <alignment wrapText="1"/>
    </xf>
    <xf numFmtId="3" fontId="2" fillId="0" borderId="18" xfId="33" applyNumberFormat="1" applyFont="1" applyBorder="1" applyAlignment="1">
      <alignment horizontal="right" vertical="top" wrapText="1"/>
    </xf>
    <xf numFmtId="181" fontId="7" fillId="0" borderId="19" xfId="33" applyNumberFormat="1" applyFont="1" applyBorder="1" applyAlignment="1">
      <alignment horizontal="distributed" vertical="center" wrapText="1"/>
    </xf>
    <xf numFmtId="181" fontId="7" fillId="0" borderId="14" xfId="33" applyNumberFormat="1" applyFont="1" applyBorder="1" applyAlignment="1">
      <alignment horizontal="distributed" vertical="center" wrapText="1"/>
    </xf>
    <xf numFmtId="181" fontId="7" fillId="0" borderId="12" xfId="33" applyNumberFormat="1" applyFont="1" applyBorder="1" applyAlignment="1">
      <alignment horizontal="distributed" vertical="center" wrapText="1"/>
    </xf>
    <xf numFmtId="3" fontId="2" fillId="0" borderId="13" xfId="33" applyNumberFormat="1" applyFont="1" applyBorder="1" applyAlignment="1">
      <alignment horizontal="distributed" vertical="center" wrapText="1"/>
    </xf>
    <xf numFmtId="3" fontId="2" fillId="0" borderId="23" xfId="33" applyNumberFormat="1" applyFont="1" applyBorder="1" applyAlignment="1">
      <alignment horizontal="distributed" vertical="center" wrapText="1"/>
    </xf>
    <xf numFmtId="3" fontId="2" fillId="0" borderId="11" xfId="33" applyNumberFormat="1" applyFont="1" applyBorder="1" applyAlignment="1">
      <alignment horizontal="distributed" vertical="center" wrapText="1"/>
    </xf>
    <xf numFmtId="3" fontId="2" fillId="0" borderId="13" xfId="33" applyNumberFormat="1" applyFont="1" applyBorder="1" applyAlignment="1">
      <alignment horizontal="center" vertical="center" wrapText="1"/>
    </xf>
    <xf numFmtId="3" fontId="2" fillId="0" borderId="23" xfId="33" applyNumberFormat="1" applyFont="1" applyBorder="1" applyAlignment="1">
      <alignment horizontal="center" vertical="center" wrapText="1"/>
    </xf>
    <xf numFmtId="3" fontId="7" fillId="0" borderId="24" xfId="33" applyNumberFormat="1" applyFont="1" applyBorder="1" applyAlignment="1">
      <alignment horizontal="center" vertical="center" wrapText="1"/>
    </xf>
    <xf numFmtId="3" fontId="7" fillId="0" borderId="20" xfId="33" applyNumberFormat="1" applyFont="1" applyBorder="1" applyAlignment="1">
      <alignment horizontal="center" vertical="center" wrapText="1"/>
    </xf>
    <xf numFmtId="3" fontId="7" fillId="0" borderId="21" xfId="33" applyNumberFormat="1" applyFont="1" applyBorder="1" applyAlignment="1">
      <alignment horizontal="center" vertical="center" wrapText="1"/>
    </xf>
    <xf numFmtId="3" fontId="7" fillId="0" borderId="17" xfId="33" applyNumberFormat="1" applyFont="1" applyBorder="1" applyAlignment="1">
      <alignment horizontal="center" vertical="center" wrapText="1"/>
    </xf>
    <xf numFmtId="0" fontId="7" fillId="0" borderId="18" xfId="33" applyBorder="1" applyAlignment="1">
      <alignment horizontal="right" vertical="top" wrapText="1"/>
    </xf>
    <xf numFmtId="3" fontId="2" fillId="0" borderId="10" xfId="33" applyNumberFormat="1" applyFont="1" applyBorder="1" applyAlignment="1">
      <alignment horizontal="distributed" vertical="center" wrapText="1"/>
    </xf>
    <xf numFmtId="3" fontId="2" fillId="0" borderId="10" xfId="33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2725" b="0" i="0" u="none" baseline="0">
                <a:solidFill>
                  <a:srgbClr val="000000"/>
                </a:solidFill>
              </a:rPr>
              <a:t>年度歲入決算</a:t>
            </a:r>
          </a:p>
        </c:rich>
      </c:tx>
      <c:layout>
        <c:manualLayout>
          <c:xMode val="factor"/>
          <c:yMode val="factor"/>
          <c:x val="-0.0015"/>
          <c:y val="0.05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9275"/>
          <c:w val="0.3205"/>
          <c:h val="0.14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'歲入圖'!$C$2:$G$2</c:f>
              <c:strCache/>
            </c:strRef>
          </c:cat>
          <c:val>
            <c:numRef>
              <c:f>'歲入圖'!$C$3:$G$3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8575"/>
          <c:w val="0.18925"/>
          <c:h val="0.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年度歲出決算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4"/>
          <c:y val="0.07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40175"/>
          <c:w val="0.3485"/>
          <c:h val="0.2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'歲出圖'!$C$2:$H$2</c:f>
              <c:strCache/>
            </c:strRef>
          </c:cat>
          <c:val>
            <c:numRef>
              <c:f>'歲出圖'!$C$3:$H$3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29"/>
          <c:w val="0.13725"/>
          <c:h val="0.4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0.56375</cdr:x>
      <cdr:y>0.46625</cdr:y>
    </cdr:from>
    <cdr:to>
      <cdr:x>0.61525</cdr:x>
      <cdr:y>0.54775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086100"/>
          <a:ext cx="3238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6</xdr:col>
      <xdr:colOff>809625</xdr:colOff>
      <xdr:row>37</xdr:row>
      <xdr:rowOff>0</xdr:rowOff>
    </xdr:to>
    <xdr:graphicFrame>
      <xdr:nvGraphicFramePr>
        <xdr:cNvPr id="1" name="圖表 1"/>
        <xdr:cNvGraphicFramePr/>
      </xdr:nvGraphicFramePr>
      <xdr:xfrm>
        <a:off x="0" y="1133475"/>
        <a:ext cx="62769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19050</xdr:rowOff>
    </xdr:from>
    <xdr:to>
      <xdr:col>6</xdr:col>
      <xdr:colOff>895350</xdr:colOff>
      <xdr:row>36</xdr:row>
      <xdr:rowOff>9525</xdr:rowOff>
    </xdr:to>
    <xdr:graphicFrame>
      <xdr:nvGraphicFramePr>
        <xdr:cNvPr id="1" name="圖表 1"/>
        <xdr:cNvGraphicFramePr/>
      </xdr:nvGraphicFramePr>
      <xdr:xfrm>
        <a:off x="85725" y="1066800"/>
        <a:ext cx="62484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34"/>
  <sheetViews>
    <sheetView zoomScalePageLayoutView="0" workbookViewId="0" topLeftCell="A1">
      <selection activeCell="A4" sqref="A4"/>
    </sheetView>
  </sheetViews>
  <sheetFormatPr defaultColWidth="9.00390625" defaultRowHeight="16.5"/>
  <cols>
    <col min="1" max="1" width="73.625" style="0" customWidth="1"/>
  </cols>
  <sheetData>
    <row r="1" ht="32.25">
      <c r="A1" s="5" t="s">
        <v>17</v>
      </c>
    </row>
    <row r="2" ht="25.5" customHeight="1">
      <c r="A2" s="21" t="s">
        <v>18</v>
      </c>
    </row>
    <row r="3" ht="25.5" customHeight="1">
      <c r="A3" s="21" t="s">
        <v>109</v>
      </c>
    </row>
    <row r="4" ht="25.5" customHeight="1">
      <c r="A4" s="21" t="s">
        <v>90</v>
      </c>
    </row>
    <row r="5" ht="25.5" customHeight="1">
      <c r="A5" s="6" t="s">
        <v>19</v>
      </c>
    </row>
    <row r="6" ht="25.5" customHeight="1">
      <c r="A6" s="21" t="s">
        <v>26</v>
      </c>
    </row>
    <row r="7" ht="25.5" customHeight="1">
      <c r="A7" s="21" t="s">
        <v>79</v>
      </c>
    </row>
    <row r="8" ht="25.5" customHeight="1">
      <c r="A8" s="21" t="s">
        <v>96</v>
      </c>
    </row>
    <row r="9" ht="25.5" customHeight="1">
      <c r="A9" s="21" t="s">
        <v>27</v>
      </c>
    </row>
    <row r="10" ht="25.5" customHeight="1">
      <c r="A10" s="21" t="s">
        <v>20</v>
      </c>
    </row>
    <row r="11" ht="25.5" customHeight="1">
      <c r="A11" s="21" t="s">
        <v>21</v>
      </c>
    </row>
    <row r="12" ht="25.5" customHeight="1">
      <c r="A12" s="21" t="s">
        <v>97</v>
      </c>
    </row>
    <row r="13" ht="25.5" customHeight="1">
      <c r="A13" s="21" t="s">
        <v>106</v>
      </c>
    </row>
    <row r="14" ht="25.5" customHeight="1">
      <c r="A14" s="21" t="s">
        <v>107</v>
      </c>
    </row>
    <row r="15" ht="25.5" customHeight="1">
      <c r="A15" s="46" t="s">
        <v>108</v>
      </c>
    </row>
    <row r="16" ht="25.5" customHeight="1">
      <c r="A16" s="46" t="s">
        <v>98</v>
      </c>
    </row>
    <row r="17" ht="25.5" customHeight="1">
      <c r="A17" s="46" t="s">
        <v>99</v>
      </c>
    </row>
    <row r="18" ht="25.5" customHeight="1">
      <c r="A18" s="46"/>
    </row>
    <row r="19" ht="25.5" customHeight="1">
      <c r="A19" s="46"/>
    </row>
    <row r="20" ht="25.5" customHeight="1">
      <c r="A20" s="46"/>
    </row>
    <row r="21" ht="25.5" customHeight="1">
      <c r="A21" s="46"/>
    </row>
    <row r="22" ht="25.5" customHeight="1">
      <c r="A22" s="46"/>
    </row>
    <row r="23" ht="25.5" customHeight="1">
      <c r="A23" s="46"/>
    </row>
    <row r="24" ht="25.5" customHeight="1">
      <c r="A24" s="46"/>
    </row>
    <row r="25" ht="25.5" customHeight="1">
      <c r="A25" s="46"/>
    </row>
    <row r="26" ht="25.5" customHeight="1">
      <c r="A26" s="46"/>
    </row>
    <row r="27" ht="25.5" customHeight="1">
      <c r="A27" s="46"/>
    </row>
    <row r="28" ht="25.5" customHeight="1">
      <c r="A28" s="46"/>
    </row>
    <row r="29" ht="25.5" customHeight="1">
      <c r="A29" s="46"/>
    </row>
    <row r="30" ht="25.5" customHeight="1">
      <c r="A30" s="46"/>
    </row>
    <row r="31" ht="25.5" customHeight="1">
      <c r="A31" s="46"/>
    </row>
    <row r="32" ht="25.5" customHeight="1">
      <c r="A32" s="46"/>
    </row>
    <row r="33" ht="25.5" customHeight="1">
      <c r="A33" s="46"/>
    </row>
    <row r="34" ht="21.75" customHeight="1">
      <c r="A34" s="46"/>
    </row>
  </sheetData>
  <sheetProtection/>
  <printOptions/>
  <pageMargins left="0.7480314960629921" right="0.15748031496062992" top="0.984251968503937" bottom="0.984251968503937" header="0.5118110236220472" footer="0.5118110236220472"/>
  <pageSetup firstPageNumber="59" useFirstPageNumber="1" fitToHeight="3" horizontalDpi="600" verticalDpi="600" orientation="portrait" paperSize="9" scale="114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13"/>
  <sheetViews>
    <sheetView zoomScalePageLayoutView="0" workbookViewId="0" topLeftCell="A1">
      <pane xSplit="7" ySplit="1" topLeftCell="H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1" sqref="A11:L11"/>
    </sheetView>
  </sheetViews>
  <sheetFormatPr defaultColWidth="9.00390625" defaultRowHeight="16.5"/>
  <cols>
    <col min="1" max="1" width="12.625" style="0" customWidth="1"/>
    <col min="2" max="2" width="5.625" style="0" customWidth="1"/>
    <col min="3" max="5" width="8.625" style="0" customWidth="1"/>
    <col min="6" max="6" width="7.50390625" style="0" customWidth="1"/>
    <col min="7" max="8" width="8.625" style="0" customWidth="1"/>
    <col min="9" max="9" width="9.75390625" style="0" customWidth="1"/>
    <col min="10" max="10" width="10.625" style="0" customWidth="1"/>
    <col min="11" max="11" width="11.25390625" style="0" customWidth="1"/>
    <col min="12" max="12" width="8.625" style="0" customWidth="1"/>
  </cols>
  <sheetData>
    <row r="1" spans="1:12" ht="100.5" customHeight="1">
      <c r="A1" s="10" t="s">
        <v>4</v>
      </c>
      <c r="B1" s="11" t="s">
        <v>5</v>
      </c>
      <c r="C1" s="11" t="s">
        <v>6</v>
      </c>
      <c r="D1" s="12" t="s">
        <v>7</v>
      </c>
      <c r="E1" s="13" t="s">
        <v>8</v>
      </c>
      <c r="F1" s="14" t="s">
        <v>9</v>
      </c>
      <c r="G1" s="11" t="s">
        <v>10</v>
      </c>
      <c r="H1" s="11" t="s">
        <v>11</v>
      </c>
      <c r="I1" s="14" t="s">
        <v>12</v>
      </c>
      <c r="J1" s="11" t="s">
        <v>13</v>
      </c>
      <c r="K1" s="11" t="s">
        <v>14</v>
      </c>
      <c r="L1" s="15" t="s">
        <v>15</v>
      </c>
    </row>
    <row r="2" spans="1:12" ht="35.25" customHeight="1">
      <c r="A2" s="16" t="s">
        <v>23</v>
      </c>
      <c r="B2" s="17">
        <v>24</v>
      </c>
      <c r="C2" s="17">
        <v>15</v>
      </c>
      <c r="D2" s="17">
        <v>1</v>
      </c>
      <c r="E2" s="17">
        <v>0</v>
      </c>
      <c r="F2" s="17">
        <v>1</v>
      </c>
      <c r="G2" s="17">
        <v>7</v>
      </c>
      <c r="H2" s="18">
        <v>0</v>
      </c>
      <c r="I2" s="17">
        <v>0</v>
      </c>
      <c r="J2" s="17">
        <v>0</v>
      </c>
      <c r="K2" s="17">
        <v>0</v>
      </c>
      <c r="L2" s="18">
        <v>0</v>
      </c>
    </row>
    <row r="3" spans="1:12" ht="36" customHeight="1">
      <c r="A3" s="16" t="s">
        <v>16</v>
      </c>
      <c r="B3" s="17">
        <v>24</v>
      </c>
      <c r="C3" s="17">
        <v>15</v>
      </c>
      <c r="D3" s="17">
        <v>1</v>
      </c>
      <c r="E3" s="17">
        <v>0</v>
      </c>
      <c r="F3" s="17">
        <v>1</v>
      </c>
      <c r="G3" s="17">
        <v>7</v>
      </c>
      <c r="H3" s="18">
        <v>0</v>
      </c>
      <c r="I3" s="17">
        <v>0</v>
      </c>
      <c r="J3" s="17">
        <v>0</v>
      </c>
      <c r="K3" s="17">
        <v>0</v>
      </c>
      <c r="L3" s="18">
        <v>0</v>
      </c>
    </row>
    <row r="4" spans="1:12" ht="36" customHeight="1">
      <c r="A4" s="16" t="s">
        <v>22</v>
      </c>
      <c r="B4" s="17">
        <v>24</v>
      </c>
      <c r="C4" s="17">
        <v>15</v>
      </c>
      <c r="D4" s="17">
        <v>1</v>
      </c>
      <c r="E4" s="17">
        <v>0</v>
      </c>
      <c r="F4" s="17">
        <v>1</v>
      </c>
      <c r="G4" s="17">
        <v>7</v>
      </c>
      <c r="H4" s="18">
        <v>0</v>
      </c>
      <c r="I4" s="17">
        <v>0</v>
      </c>
      <c r="J4" s="17">
        <v>0</v>
      </c>
      <c r="K4" s="17">
        <v>0</v>
      </c>
      <c r="L4" s="18">
        <v>0</v>
      </c>
    </row>
    <row r="5" spans="1:13" ht="34.5" customHeight="1">
      <c r="A5" s="16" t="s">
        <v>24</v>
      </c>
      <c r="B5" s="17">
        <v>24</v>
      </c>
      <c r="C5" s="17">
        <v>16</v>
      </c>
      <c r="D5" s="17">
        <v>0</v>
      </c>
      <c r="E5" s="17">
        <v>0</v>
      </c>
      <c r="F5" s="17">
        <v>1</v>
      </c>
      <c r="G5" s="17">
        <v>7</v>
      </c>
      <c r="H5" s="18">
        <v>0</v>
      </c>
      <c r="I5" s="17">
        <v>0</v>
      </c>
      <c r="J5" s="17">
        <v>0</v>
      </c>
      <c r="K5" s="17">
        <v>0</v>
      </c>
      <c r="L5" s="18">
        <v>0</v>
      </c>
      <c r="M5" s="20"/>
    </row>
    <row r="6" spans="1:12" ht="36" customHeight="1">
      <c r="A6" s="16" t="s">
        <v>25</v>
      </c>
      <c r="B6" s="17">
        <v>24</v>
      </c>
      <c r="C6" s="17">
        <v>16</v>
      </c>
      <c r="D6" s="17">
        <v>0</v>
      </c>
      <c r="E6" s="17">
        <v>0</v>
      </c>
      <c r="F6" s="17">
        <v>1</v>
      </c>
      <c r="G6" s="17">
        <v>7</v>
      </c>
      <c r="H6" s="18">
        <v>0</v>
      </c>
      <c r="I6" s="17">
        <v>0</v>
      </c>
      <c r="J6" s="17">
        <v>0</v>
      </c>
      <c r="K6" s="17">
        <v>0</v>
      </c>
      <c r="L6" s="18">
        <v>0</v>
      </c>
    </row>
    <row r="7" spans="1:12" ht="28.5">
      <c r="A7" s="16" t="s">
        <v>29</v>
      </c>
      <c r="B7" s="17">
        <v>24</v>
      </c>
      <c r="C7" s="17">
        <v>16</v>
      </c>
      <c r="D7" s="17">
        <v>0</v>
      </c>
      <c r="E7" s="17">
        <v>0</v>
      </c>
      <c r="F7" s="17">
        <v>1</v>
      </c>
      <c r="G7" s="17">
        <v>7</v>
      </c>
      <c r="H7" s="18">
        <v>0</v>
      </c>
      <c r="I7" s="17">
        <v>0</v>
      </c>
      <c r="J7" s="17">
        <v>0</v>
      </c>
      <c r="K7" s="17">
        <v>0</v>
      </c>
      <c r="L7" s="18">
        <v>0</v>
      </c>
    </row>
    <row r="8" spans="1:12" ht="28.5">
      <c r="A8" s="16" t="s">
        <v>89</v>
      </c>
      <c r="B8" s="17">
        <v>23</v>
      </c>
      <c r="C8" s="17">
        <v>15</v>
      </c>
      <c r="D8" s="17">
        <v>0</v>
      </c>
      <c r="E8" s="17">
        <v>0</v>
      </c>
      <c r="F8" s="17">
        <v>1</v>
      </c>
      <c r="G8" s="17">
        <v>7</v>
      </c>
      <c r="H8" s="18">
        <v>0</v>
      </c>
      <c r="I8" s="17">
        <v>0</v>
      </c>
      <c r="J8" s="17">
        <v>0</v>
      </c>
      <c r="K8" s="17">
        <v>0</v>
      </c>
      <c r="L8" s="18">
        <v>0</v>
      </c>
    </row>
    <row r="9" spans="1:12" s="55" customFormat="1" ht="28.5">
      <c r="A9" s="16" t="s">
        <v>91</v>
      </c>
      <c r="B9" s="17">
        <v>23</v>
      </c>
      <c r="C9" s="17">
        <v>15</v>
      </c>
      <c r="D9" s="17">
        <v>0</v>
      </c>
      <c r="E9" s="17">
        <v>0</v>
      </c>
      <c r="F9" s="17">
        <v>1</v>
      </c>
      <c r="G9" s="17">
        <v>7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</row>
    <row r="10" spans="1:12" s="55" customFormat="1" ht="28.5">
      <c r="A10" s="16" t="s">
        <v>94</v>
      </c>
      <c r="B10" s="17">
        <v>23</v>
      </c>
      <c r="C10" s="17">
        <v>15</v>
      </c>
      <c r="D10" s="17">
        <v>0</v>
      </c>
      <c r="E10" s="17">
        <v>0</v>
      </c>
      <c r="F10" s="17">
        <v>1</v>
      </c>
      <c r="G10" s="17">
        <v>7</v>
      </c>
      <c r="H10" s="18">
        <v>0</v>
      </c>
      <c r="I10" s="17">
        <v>0</v>
      </c>
      <c r="J10" s="17">
        <v>0</v>
      </c>
      <c r="K10" s="17">
        <v>0</v>
      </c>
      <c r="L10" s="19">
        <v>0</v>
      </c>
    </row>
    <row r="11" spans="1:12" ht="16.5">
      <c r="A11" s="77" t="s">
        <v>28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6.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6.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</sheetData>
  <sheetProtection/>
  <mergeCells count="3">
    <mergeCell ref="A11:L11"/>
    <mergeCell ref="A12:L12"/>
    <mergeCell ref="A13:L13"/>
  </mergeCells>
  <printOptions/>
  <pageMargins left="0.35433070866141736" right="0.7480314960629921" top="1.8110236220472442" bottom="0.984251968503937" header="0.5118110236220472" footer="0.5118110236220472"/>
  <pageSetup firstPageNumber="60" useFirstPageNumber="1" horizontalDpi="600" verticalDpi="600" orientation="portrait" paperSize="9" scale="82" r:id="rId1"/>
  <headerFooter alignWithMargins="0">
    <oddHeader>&amp;C&amp;"標楷體,標準"&amp;20金融、財稅
Banking,Finance and Taxation&amp;"Times New Roman,標準"&amp;14
&amp;"標楷體,標準"表6─1金融機構分佈
6-1 Distribution of Principal Banks&amp;R&amp;"Times New Roman,標準"
&amp;"標楷體,標準"單位：家
&amp;"Times New Roman,標準"Unit:Number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8" sqref="C8"/>
    </sheetView>
  </sheetViews>
  <sheetFormatPr defaultColWidth="9.00390625" defaultRowHeight="21.75" customHeight="1"/>
  <cols>
    <col min="1" max="1" width="25.25390625" style="37" customWidth="1"/>
    <col min="2" max="7" width="11.125" style="38" customWidth="1"/>
    <col min="8" max="8" width="25.25390625" style="35" customWidth="1"/>
    <col min="9" max="14" width="11.125" style="35" customWidth="1"/>
    <col min="15" max="16384" width="9.00390625" style="35" customWidth="1"/>
  </cols>
  <sheetData>
    <row r="1" spans="2:14" s="22" customFormat="1" ht="32.25" customHeight="1">
      <c r="B1" s="80" t="s">
        <v>30</v>
      </c>
      <c r="C1" s="80"/>
      <c r="D1" s="80"/>
      <c r="E1" s="80"/>
      <c r="F1" s="80"/>
      <c r="G1" s="25"/>
      <c r="I1" s="81" t="s">
        <v>31</v>
      </c>
      <c r="J1" s="81"/>
      <c r="K1" s="81"/>
      <c r="L1" s="81"/>
      <c r="M1" s="81"/>
      <c r="N1" s="25"/>
    </row>
    <row r="2" spans="1:14" s="22" customFormat="1" ht="13.5" customHeight="1">
      <c r="A2" s="23"/>
      <c r="B2" s="23"/>
      <c r="C2" s="82" t="s">
        <v>92</v>
      </c>
      <c r="D2" s="82"/>
      <c r="E2" s="23"/>
      <c r="F2" s="26"/>
      <c r="G2" s="26"/>
      <c r="H2" s="24"/>
      <c r="I2" s="24"/>
      <c r="J2" s="83" t="s">
        <v>93</v>
      </c>
      <c r="K2" s="83"/>
      <c r="L2" s="24"/>
      <c r="M2" s="27"/>
      <c r="N2" s="27"/>
    </row>
    <row r="3" spans="1:14" s="22" customFormat="1" ht="16.5" customHeight="1">
      <c r="A3" s="28"/>
      <c r="B3" s="29"/>
      <c r="C3" s="28"/>
      <c r="D3" s="30"/>
      <c r="E3" s="31"/>
      <c r="F3" s="84" t="s">
        <v>32</v>
      </c>
      <c r="G3" s="84"/>
      <c r="H3" s="28"/>
      <c r="I3" s="29"/>
      <c r="J3" s="28"/>
      <c r="K3" s="30"/>
      <c r="L3" s="31"/>
      <c r="M3" s="84" t="s">
        <v>33</v>
      </c>
      <c r="N3" s="84"/>
    </row>
    <row r="4" spans="1:14" s="32" customFormat="1" ht="16.5" customHeight="1">
      <c r="A4" s="85" t="s">
        <v>34</v>
      </c>
      <c r="B4" s="88" t="s">
        <v>35</v>
      </c>
      <c r="C4" s="89"/>
      <c r="D4" s="90"/>
      <c r="E4" s="91" t="s">
        <v>36</v>
      </c>
      <c r="F4" s="92"/>
      <c r="G4" s="92"/>
      <c r="H4" s="85" t="s">
        <v>34</v>
      </c>
      <c r="I4" s="88" t="s">
        <v>35</v>
      </c>
      <c r="J4" s="89"/>
      <c r="K4" s="90"/>
      <c r="L4" s="91" t="s">
        <v>36</v>
      </c>
      <c r="M4" s="92"/>
      <c r="N4" s="92"/>
    </row>
    <row r="5" spans="1:14" s="33" customFormat="1" ht="14.25" customHeight="1">
      <c r="A5" s="86"/>
      <c r="B5" s="93" t="s">
        <v>37</v>
      </c>
      <c r="C5" s="93" t="s">
        <v>38</v>
      </c>
      <c r="D5" s="93" t="s">
        <v>39</v>
      </c>
      <c r="E5" s="93" t="s">
        <v>37</v>
      </c>
      <c r="F5" s="93" t="s">
        <v>38</v>
      </c>
      <c r="G5" s="95" t="s">
        <v>39</v>
      </c>
      <c r="H5" s="86"/>
      <c r="I5" s="93" t="s">
        <v>37</v>
      </c>
      <c r="J5" s="93" t="s">
        <v>38</v>
      </c>
      <c r="K5" s="93" t="s">
        <v>39</v>
      </c>
      <c r="L5" s="93" t="s">
        <v>37</v>
      </c>
      <c r="M5" s="93" t="s">
        <v>38</v>
      </c>
      <c r="N5" s="95" t="s">
        <v>39</v>
      </c>
    </row>
    <row r="6" spans="1:14" s="33" customFormat="1" ht="14.25">
      <c r="A6" s="87"/>
      <c r="B6" s="94"/>
      <c r="C6" s="94"/>
      <c r="D6" s="94"/>
      <c r="E6" s="94"/>
      <c r="F6" s="94"/>
      <c r="G6" s="96"/>
      <c r="H6" s="87"/>
      <c r="I6" s="94"/>
      <c r="J6" s="94"/>
      <c r="K6" s="94"/>
      <c r="L6" s="94"/>
      <c r="M6" s="94"/>
      <c r="N6" s="96"/>
    </row>
    <row r="7" spans="1:14" ht="39.75" customHeight="1">
      <c r="A7" s="34" t="s">
        <v>40</v>
      </c>
      <c r="B7" s="59">
        <f>B8</f>
        <v>41502000</v>
      </c>
      <c r="C7" s="60">
        <f>C8</f>
        <v>37075468</v>
      </c>
      <c r="D7" s="60">
        <f>C7-B7</f>
        <v>-4426532</v>
      </c>
      <c r="E7" s="61">
        <v>40576000</v>
      </c>
      <c r="F7" s="60">
        <v>41588733</v>
      </c>
      <c r="G7" s="60">
        <f>F7-E7</f>
        <v>1012733</v>
      </c>
      <c r="H7" s="34" t="s">
        <v>42</v>
      </c>
      <c r="I7" s="70">
        <f>I8+I12</f>
        <v>6204000</v>
      </c>
      <c r="J7" s="64">
        <f>J8+J12</f>
        <v>7693044</v>
      </c>
      <c r="K7" s="61">
        <f>J7-I7</f>
        <v>1489044</v>
      </c>
      <c r="L7" s="64">
        <f>L8+L12</f>
        <v>11749000</v>
      </c>
      <c r="M7" s="60">
        <v>11670849</v>
      </c>
      <c r="N7" s="60">
        <f>M7-L7</f>
        <v>-78151</v>
      </c>
    </row>
    <row r="8" spans="1:14" ht="47.25" customHeight="1">
      <c r="A8" s="34" t="s">
        <v>43</v>
      </c>
      <c r="B8" s="62">
        <f>B9+B15+I7+I14+I17</f>
        <v>41502000</v>
      </c>
      <c r="C8" s="63">
        <f>C9+C15+J7+J14+J17</f>
        <v>37075468</v>
      </c>
      <c r="D8" s="63">
        <f aca="true" t="shared" si="0" ref="D8:D21">C8-B8</f>
        <v>-4426532</v>
      </c>
      <c r="E8" s="64">
        <v>40576000</v>
      </c>
      <c r="F8" s="63">
        <v>41588733</v>
      </c>
      <c r="G8" s="63">
        <f aca="true" t="shared" si="1" ref="G8:G21">F8-E8</f>
        <v>1012733</v>
      </c>
      <c r="H8" s="34" t="s">
        <v>44</v>
      </c>
      <c r="I8" s="71">
        <f>I9+I10+I11</f>
        <v>6154000</v>
      </c>
      <c r="J8" s="64">
        <f>J9+J10+J11</f>
        <v>7623074</v>
      </c>
      <c r="K8" s="64">
        <f aca="true" t="shared" si="2" ref="K8:K20">J8-I8</f>
        <v>1469074</v>
      </c>
      <c r="L8" s="64">
        <f>L9+L10+L11</f>
        <v>11719000</v>
      </c>
      <c r="M8" s="63">
        <v>11644734</v>
      </c>
      <c r="N8" s="63">
        <f aca="true" t="shared" si="3" ref="N8:N13">M8-L8</f>
        <v>-74266</v>
      </c>
    </row>
    <row r="9" spans="1:14" ht="39.75" customHeight="1">
      <c r="A9" s="34" t="s">
        <v>45</v>
      </c>
      <c r="B9" s="62">
        <f>B10+B13</f>
        <v>608000</v>
      </c>
      <c r="C9" s="63">
        <f>C10+C13</f>
        <v>646787</v>
      </c>
      <c r="D9" s="63">
        <f>D10+D13</f>
        <v>38787</v>
      </c>
      <c r="E9" s="64">
        <v>508000</v>
      </c>
      <c r="F9" s="63">
        <v>553595</v>
      </c>
      <c r="G9" s="63">
        <f t="shared" si="1"/>
        <v>45595</v>
      </c>
      <c r="H9" s="34" t="s">
        <v>46</v>
      </c>
      <c r="I9" s="71">
        <v>60000</v>
      </c>
      <c r="J9" s="64">
        <v>81469</v>
      </c>
      <c r="K9" s="64">
        <f t="shared" si="2"/>
        <v>21469</v>
      </c>
      <c r="L9" s="64">
        <v>150000</v>
      </c>
      <c r="M9" s="63">
        <v>65438</v>
      </c>
      <c r="N9" s="63">
        <f t="shared" si="3"/>
        <v>-84562</v>
      </c>
    </row>
    <row r="10" spans="1:14" ht="39.75" customHeight="1">
      <c r="A10" s="34" t="s">
        <v>47</v>
      </c>
      <c r="B10" s="62">
        <f>B11+B12</f>
        <v>8000</v>
      </c>
      <c r="C10" s="63">
        <f>C11+C12</f>
        <v>6691</v>
      </c>
      <c r="D10" s="63">
        <f>D11+D12</f>
        <v>-1309</v>
      </c>
      <c r="E10" s="64">
        <v>8000</v>
      </c>
      <c r="F10" s="63">
        <v>3491</v>
      </c>
      <c r="G10" s="63">
        <f t="shared" si="1"/>
        <v>-4509</v>
      </c>
      <c r="H10" s="34" t="s">
        <v>48</v>
      </c>
      <c r="I10" s="71">
        <v>2046000</v>
      </c>
      <c r="J10" s="64">
        <v>3494239</v>
      </c>
      <c r="K10" s="64">
        <f t="shared" si="2"/>
        <v>1448239</v>
      </c>
      <c r="L10" s="64">
        <v>7304000</v>
      </c>
      <c r="M10" s="63">
        <v>7531930</v>
      </c>
      <c r="N10" s="63">
        <f t="shared" si="3"/>
        <v>227930</v>
      </c>
    </row>
    <row r="11" spans="1:14" ht="39.75" customHeight="1">
      <c r="A11" s="34" t="s">
        <v>49</v>
      </c>
      <c r="B11" s="65">
        <v>0</v>
      </c>
      <c r="C11" s="66">
        <v>1200</v>
      </c>
      <c r="D11" s="66">
        <f t="shared" si="0"/>
        <v>1200</v>
      </c>
      <c r="E11" s="64">
        <v>0</v>
      </c>
      <c r="F11" s="64">
        <v>0</v>
      </c>
      <c r="G11" s="63">
        <f t="shared" si="1"/>
        <v>0</v>
      </c>
      <c r="H11" s="34" t="s">
        <v>50</v>
      </c>
      <c r="I11" s="71">
        <v>4048000</v>
      </c>
      <c r="J11" s="64">
        <v>4047366</v>
      </c>
      <c r="K11" s="64">
        <f t="shared" si="2"/>
        <v>-634</v>
      </c>
      <c r="L11" s="64">
        <v>4265000</v>
      </c>
      <c r="M11" s="63">
        <v>4047366</v>
      </c>
      <c r="N11" s="63">
        <f t="shared" si="3"/>
        <v>-217634</v>
      </c>
    </row>
    <row r="12" spans="1:14" ht="39.75" customHeight="1">
      <c r="A12" s="34" t="s">
        <v>51</v>
      </c>
      <c r="B12" s="62">
        <v>8000</v>
      </c>
      <c r="C12" s="63">
        <v>5491</v>
      </c>
      <c r="D12" s="63">
        <f t="shared" si="0"/>
        <v>-2509</v>
      </c>
      <c r="E12" s="64">
        <v>8000</v>
      </c>
      <c r="F12" s="63">
        <v>3491</v>
      </c>
      <c r="G12" s="63">
        <f t="shared" si="1"/>
        <v>-4509</v>
      </c>
      <c r="H12" s="34" t="s">
        <v>52</v>
      </c>
      <c r="I12" s="71">
        <f>I13</f>
        <v>50000</v>
      </c>
      <c r="J12" s="64">
        <f>J13</f>
        <v>69970</v>
      </c>
      <c r="K12" s="64">
        <f t="shared" si="2"/>
        <v>19970</v>
      </c>
      <c r="L12" s="64">
        <f>L13</f>
        <v>30000</v>
      </c>
      <c r="M12" s="63">
        <v>26115</v>
      </c>
      <c r="N12" s="63">
        <f t="shared" si="3"/>
        <v>-3885</v>
      </c>
    </row>
    <row r="13" spans="1:14" ht="39.75" customHeight="1">
      <c r="A13" s="34" t="s">
        <v>53</v>
      </c>
      <c r="B13" s="62">
        <f>B14</f>
        <v>600000</v>
      </c>
      <c r="C13" s="63">
        <f>C14</f>
        <v>640096</v>
      </c>
      <c r="D13" s="63">
        <f t="shared" si="0"/>
        <v>40096</v>
      </c>
      <c r="E13" s="64">
        <v>500000</v>
      </c>
      <c r="F13" s="63">
        <v>550104</v>
      </c>
      <c r="G13" s="63">
        <f t="shared" si="1"/>
        <v>50104</v>
      </c>
      <c r="H13" s="34" t="s">
        <v>54</v>
      </c>
      <c r="I13" s="71">
        <v>50000</v>
      </c>
      <c r="J13" s="64">
        <v>69970</v>
      </c>
      <c r="K13" s="64">
        <f t="shared" si="2"/>
        <v>19970</v>
      </c>
      <c r="L13" s="64">
        <v>30000</v>
      </c>
      <c r="M13" s="63">
        <v>26115</v>
      </c>
      <c r="N13" s="63">
        <f t="shared" si="3"/>
        <v>-3885</v>
      </c>
    </row>
    <row r="14" spans="1:14" ht="39.75" customHeight="1">
      <c r="A14" s="34" t="s">
        <v>55</v>
      </c>
      <c r="B14" s="62">
        <v>600000</v>
      </c>
      <c r="C14" s="63">
        <v>640096</v>
      </c>
      <c r="D14" s="63">
        <f t="shared" si="0"/>
        <v>40096</v>
      </c>
      <c r="E14" s="64">
        <v>500000</v>
      </c>
      <c r="F14" s="63">
        <v>550104</v>
      </c>
      <c r="G14" s="63">
        <f t="shared" si="1"/>
        <v>50104</v>
      </c>
      <c r="H14" s="76" t="s">
        <v>86</v>
      </c>
      <c r="I14" s="75">
        <v>2800000</v>
      </c>
      <c r="J14" s="74">
        <v>1680024</v>
      </c>
      <c r="K14" s="74">
        <f t="shared" si="2"/>
        <v>-1119976</v>
      </c>
      <c r="L14" s="74">
        <v>0</v>
      </c>
      <c r="M14" s="74">
        <v>0</v>
      </c>
      <c r="N14" s="73">
        <v>0</v>
      </c>
    </row>
    <row r="15" spans="1:14" ht="39.75" customHeight="1">
      <c r="A15" s="34" t="s">
        <v>57</v>
      </c>
      <c r="B15" s="62">
        <f>B16+B19</f>
        <v>14588000</v>
      </c>
      <c r="C15" s="63">
        <f>C16+C19</f>
        <v>13616867</v>
      </c>
      <c r="D15" s="63">
        <f t="shared" si="0"/>
        <v>-971133</v>
      </c>
      <c r="E15" s="64">
        <v>10722000</v>
      </c>
      <c r="F15" s="63">
        <v>9501051</v>
      </c>
      <c r="G15" s="63">
        <f t="shared" si="1"/>
        <v>-1220949</v>
      </c>
      <c r="H15" s="47" t="s">
        <v>87</v>
      </c>
      <c r="I15" s="72">
        <v>0</v>
      </c>
      <c r="J15" s="73">
        <v>0</v>
      </c>
      <c r="K15" s="73">
        <f t="shared" si="2"/>
        <v>0</v>
      </c>
      <c r="L15" s="74">
        <v>0</v>
      </c>
      <c r="M15" s="74">
        <v>0</v>
      </c>
      <c r="N15" s="73">
        <v>0</v>
      </c>
    </row>
    <row r="16" spans="1:14" ht="34.5" customHeight="1">
      <c r="A16" s="34" t="s">
        <v>59</v>
      </c>
      <c r="B16" s="62">
        <f>B17+B18</f>
        <v>360000</v>
      </c>
      <c r="C16" s="63">
        <f>C17+C18</f>
        <v>163700</v>
      </c>
      <c r="D16" s="63">
        <f>D17+D18</f>
        <v>-196300</v>
      </c>
      <c r="E16" s="64">
        <v>360000</v>
      </c>
      <c r="F16" s="63">
        <v>251200</v>
      </c>
      <c r="G16" s="63">
        <f t="shared" si="1"/>
        <v>-108800</v>
      </c>
      <c r="H16" s="47" t="s">
        <v>88</v>
      </c>
      <c r="I16" s="72">
        <v>0</v>
      </c>
      <c r="J16" s="73">
        <v>0</v>
      </c>
      <c r="K16" s="73">
        <f t="shared" si="2"/>
        <v>0</v>
      </c>
      <c r="L16" s="74">
        <v>0</v>
      </c>
      <c r="M16" s="74">
        <v>0</v>
      </c>
      <c r="N16" s="73">
        <v>0</v>
      </c>
    </row>
    <row r="17" spans="1:14" ht="39.75" customHeight="1">
      <c r="A17" s="34" t="s">
        <v>61</v>
      </c>
      <c r="B17" s="62">
        <v>350000</v>
      </c>
      <c r="C17" s="63">
        <v>156300</v>
      </c>
      <c r="D17" s="63">
        <f t="shared" si="0"/>
        <v>-193700</v>
      </c>
      <c r="E17" s="64">
        <v>350000</v>
      </c>
      <c r="F17" s="63">
        <v>238700</v>
      </c>
      <c r="G17" s="63">
        <f t="shared" si="1"/>
        <v>-111300</v>
      </c>
      <c r="H17" s="34" t="s">
        <v>56</v>
      </c>
      <c r="I17" s="71">
        <f>I18</f>
        <v>17302000</v>
      </c>
      <c r="J17" s="64">
        <f>J18</f>
        <v>13438746</v>
      </c>
      <c r="K17" s="64">
        <f t="shared" si="2"/>
        <v>-3863254</v>
      </c>
      <c r="L17" s="64">
        <v>17597000</v>
      </c>
      <c r="M17" s="63">
        <v>19863238</v>
      </c>
      <c r="N17" s="63">
        <f>M17-L17</f>
        <v>2266238</v>
      </c>
    </row>
    <row r="18" spans="1:14" ht="39.75" customHeight="1">
      <c r="A18" s="34" t="s">
        <v>63</v>
      </c>
      <c r="B18" s="62">
        <v>10000</v>
      </c>
      <c r="C18" s="63">
        <v>7400</v>
      </c>
      <c r="D18" s="63">
        <f t="shared" si="0"/>
        <v>-2600</v>
      </c>
      <c r="E18" s="64">
        <v>10000</v>
      </c>
      <c r="F18" s="63">
        <v>12500</v>
      </c>
      <c r="G18" s="63">
        <f t="shared" si="1"/>
        <v>2500</v>
      </c>
      <c r="H18" s="34" t="s">
        <v>58</v>
      </c>
      <c r="I18" s="71">
        <f>I19+I20</f>
        <v>17302000</v>
      </c>
      <c r="J18" s="64">
        <f>J19+J20</f>
        <v>13438746</v>
      </c>
      <c r="K18" s="64">
        <f t="shared" si="2"/>
        <v>-3863254</v>
      </c>
      <c r="L18" s="64">
        <v>17597000</v>
      </c>
      <c r="M18" s="63">
        <v>19863238</v>
      </c>
      <c r="N18" s="63">
        <f>M18-L18</f>
        <v>2266238</v>
      </c>
    </row>
    <row r="19" spans="1:14" ht="45" customHeight="1">
      <c r="A19" s="34" t="s">
        <v>64</v>
      </c>
      <c r="B19" s="62">
        <f>B20+B21</f>
        <v>14228000</v>
      </c>
      <c r="C19" s="63">
        <f>C20+C21</f>
        <v>13453167</v>
      </c>
      <c r="D19" s="63">
        <f>D20+D21</f>
        <v>-774833</v>
      </c>
      <c r="E19" s="64">
        <v>10362000</v>
      </c>
      <c r="F19" s="63">
        <v>9249851</v>
      </c>
      <c r="G19" s="63">
        <f t="shared" si="1"/>
        <v>-1112149</v>
      </c>
      <c r="H19" s="34" t="s">
        <v>60</v>
      </c>
      <c r="I19" s="71">
        <v>150000</v>
      </c>
      <c r="J19" s="64">
        <v>33097</v>
      </c>
      <c r="K19" s="64">
        <f t="shared" si="2"/>
        <v>-116903</v>
      </c>
      <c r="L19" s="64">
        <v>500000</v>
      </c>
      <c r="M19" s="63">
        <v>88300</v>
      </c>
      <c r="N19" s="63">
        <f>M19-L19</f>
        <v>-411700</v>
      </c>
    </row>
    <row r="20" spans="1:14" ht="39.75" customHeight="1">
      <c r="A20" s="34" t="s">
        <v>65</v>
      </c>
      <c r="B20" s="62">
        <v>68000</v>
      </c>
      <c r="C20" s="63">
        <v>106949</v>
      </c>
      <c r="D20" s="63">
        <f t="shared" si="0"/>
        <v>38949</v>
      </c>
      <c r="E20" s="64">
        <v>68000</v>
      </c>
      <c r="F20" s="63">
        <v>54046</v>
      </c>
      <c r="G20" s="63">
        <f t="shared" si="1"/>
        <v>-13954</v>
      </c>
      <c r="H20" s="34" t="s">
        <v>62</v>
      </c>
      <c r="I20" s="71">
        <v>17152000</v>
      </c>
      <c r="J20" s="64">
        <v>13405649</v>
      </c>
      <c r="K20" s="64">
        <f t="shared" si="2"/>
        <v>-3746351</v>
      </c>
      <c r="L20" s="64">
        <v>17097000</v>
      </c>
      <c r="M20" s="63">
        <v>19774938</v>
      </c>
      <c r="N20" s="63">
        <f>M20-L20</f>
        <v>2677938</v>
      </c>
    </row>
    <row r="21" spans="1:14" ht="39.75" customHeight="1">
      <c r="A21" s="39" t="s">
        <v>66</v>
      </c>
      <c r="B21" s="67">
        <v>14160000</v>
      </c>
      <c r="C21" s="68">
        <v>13346218</v>
      </c>
      <c r="D21" s="68">
        <f t="shared" si="0"/>
        <v>-813782</v>
      </c>
      <c r="E21" s="69">
        <v>10294000</v>
      </c>
      <c r="F21" s="68">
        <v>9195805</v>
      </c>
      <c r="G21" s="68">
        <f t="shared" si="1"/>
        <v>-1098195</v>
      </c>
      <c r="H21" s="41"/>
      <c r="I21" s="54"/>
      <c r="J21" s="53"/>
      <c r="K21" s="53"/>
      <c r="L21" s="52"/>
      <c r="M21" s="52"/>
      <c r="N21" s="52"/>
    </row>
    <row r="36" spans="1:7" ht="21.75" customHeight="1">
      <c r="A36" s="38"/>
      <c r="C36" s="35"/>
      <c r="D36" s="35"/>
      <c r="E36" s="35"/>
      <c r="F36" s="35"/>
      <c r="G36" s="35"/>
    </row>
    <row r="37" spans="1:7" ht="21.75" customHeight="1">
      <c r="A37" s="38"/>
      <c r="C37" s="35"/>
      <c r="D37" s="35"/>
      <c r="E37" s="35"/>
      <c r="F37" s="35"/>
      <c r="G37" s="35"/>
    </row>
    <row r="38" spans="1:7" ht="21.75" customHeight="1">
      <c r="A38" s="38"/>
      <c r="C38" s="35"/>
      <c r="D38" s="35"/>
      <c r="E38" s="35"/>
      <c r="F38" s="35"/>
      <c r="G38" s="35"/>
    </row>
    <row r="39" spans="1:7" ht="21.75" customHeight="1">
      <c r="A39" s="38"/>
      <c r="C39" s="35"/>
      <c r="D39" s="35"/>
      <c r="E39" s="35"/>
      <c r="F39" s="35"/>
      <c r="G39" s="35"/>
    </row>
    <row r="40" spans="1:7" ht="21.75" customHeight="1">
      <c r="A40" s="38"/>
      <c r="C40" s="35"/>
      <c r="D40" s="35"/>
      <c r="E40" s="35"/>
      <c r="F40" s="35"/>
      <c r="G40" s="35"/>
    </row>
    <row r="41" spans="1:7" ht="21.75" customHeight="1">
      <c r="A41" s="38"/>
      <c r="C41" s="35"/>
      <c r="D41" s="35"/>
      <c r="E41" s="35"/>
      <c r="F41" s="35"/>
      <c r="G41" s="35"/>
    </row>
    <row r="42" spans="1:7" ht="21.75" customHeight="1">
      <c r="A42" s="38"/>
      <c r="C42" s="35"/>
      <c r="D42" s="35"/>
      <c r="E42" s="35"/>
      <c r="F42" s="35"/>
      <c r="G42" s="35"/>
    </row>
    <row r="43" spans="1:7" ht="21.75" customHeight="1">
      <c r="A43" s="38"/>
      <c r="C43" s="35"/>
      <c r="D43" s="35"/>
      <c r="E43" s="35"/>
      <c r="F43" s="35"/>
      <c r="G43" s="35"/>
    </row>
    <row r="44" spans="1:7" ht="21.75" customHeight="1">
      <c r="A44" s="38"/>
      <c r="C44" s="35"/>
      <c r="D44" s="35"/>
      <c r="E44" s="35"/>
      <c r="F44" s="35"/>
      <c r="G44" s="35"/>
    </row>
  </sheetData>
  <sheetProtection/>
  <mergeCells count="24">
    <mergeCell ref="M5:M6"/>
    <mergeCell ref="N5:N6"/>
    <mergeCell ref="F5:F6"/>
    <mergeCell ref="G5:G6"/>
    <mergeCell ref="I5:I6"/>
    <mergeCell ref="J5:J6"/>
    <mergeCell ref="K5:K6"/>
    <mergeCell ref="L5:L6"/>
    <mergeCell ref="A4:A6"/>
    <mergeCell ref="B4:D4"/>
    <mergeCell ref="E4:G4"/>
    <mergeCell ref="H4:H6"/>
    <mergeCell ref="I4:K4"/>
    <mergeCell ref="L4:N4"/>
    <mergeCell ref="B5:B6"/>
    <mergeCell ref="C5:C6"/>
    <mergeCell ref="D5:D6"/>
    <mergeCell ref="E5:E6"/>
    <mergeCell ref="B1:F1"/>
    <mergeCell ref="I1:M1"/>
    <mergeCell ref="C2:D2"/>
    <mergeCell ref="J2:K2"/>
    <mergeCell ref="F3:G3"/>
    <mergeCell ref="M3:N3"/>
  </mergeCells>
  <printOptions horizontalCentered="1"/>
  <pageMargins left="0.3937007874015748" right="0.3937007874015748" top="1.2598425196850394" bottom="0.5905511811023623" header="0.5118110236220472" footer="0.31496062992125984"/>
  <pageSetup firstPageNumber="6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13" sqref="K13"/>
    </sheetView>
  </sheetViews>
  <sheetFormatPr defaultColWidth="9.00390625" defaultRowHeight="21.75" customHeight="1"/>
  <cols>
    <col min="1" max="1" width="25.25390625" style="37" customWidth="1"/>
    <col min="2" max="7" width="11.625" style="38" customWidth="1"/>
    <col min="8" max="8" width="25.25390625" style="35" customWidth="1"/>
    <col min="9" max="14" width="11.625" style="35" customWidth="1"/>
    <col min="15" max="16384" width="9.00390625" style="35" customWidth="1"/>
  </cols>
  <sheetData>
    <row r="1" spans="2:14" s="22" customFormat="1" ht="32.25" customHeight="1">
      <c r="B1" s="80" t="s">
        <v>67</v>
      </c>
      <c r="C1" s="82"/>
      <c r="D1" s="82"/>
      <c r="E1" s="82"/>
      <c r="F1" s="83"/>
      <c r="G1" s="25"/>
      <c r="I1" s="81" t="s">
        <v>68</v>
      </c>
      <c r="J1" s="81"/>
      <c r="K1" s="81"/>
      <c r="L1" s="81"/>
      <c r="M1" s="81"/>
      <c r="N1" s="25"/>
    </row>
    <row r="2" spans="1:14" s="22" customFormat="1" ht="14.25">
      <c r="A2" s="23"/>
      <c r="B2" s="23"/>
      <c r="C2" s="82" t="s">
        <v>92</v>
      </c>
      <c r="D2" s="83"/>
      <c r="E2" s="23"/>
      <c r="F2" s="26"/>
      <c r="G2" s="26"/>
      <c r="H2" s="24"/>
      <c r="I2" s="24"/>
      <c r="J2" s="83" t="s">
        <v>93</v>
      </c>
      <c r="K2" s="83"/>
      <c r="L2" s="24"/>
      <c r="M2" s="27"/>
      <c r="N2" s="27"/>
    </row>
    <row r="3" spans="1:14" s="22" customFormat="1" ht="16.5" customHeight="1">
      <c r="A3" s="28"/>
      <c r="B3" s="29"/>
      <c r="C3" s="28"/>
      <c r="D3" s="30"/>
      <c r="E3" s="31"/>
      <c r="F3" s="84" t="s">
        <v>32</v>
      </c>
      <c r="G3" s="97"/>
      <c r="H3" s="28"/>
      <c r="I3" s="29"/>
      <c r="J3" s="28"/>
      <c r="K3" s="30"/>
      <c r="L3" s="31"/>
      <c r="M3" s="84" t="s">
        <v>33</v>
      </c>
      <c r="N3" s="97"/>
    </row>
    <row r="4" spans="1:14" s="32" customFormat="1" ht="16.5" customHeight="1">
      <c r="A4" s="85" t="s">
        <v>34</v>
      </c>
      <c r="B4" s="98" t="s">
        <v>35</v>
      </c>
      <c r="C4" s="98"/>
      <c r="D4" s="98"/>
      <c r="E4" s="99" t="s">
        <v>36</v>
      </c>
      <c r="F4" s="99"/>
      <c r="G4" s="91"/>
      <c r="H4" s="85" t="s">
        <v>34</v>
      </c>
      <c r="I4" s="88" t="s">
        <v>35</v>
      </c>
      <c r="J4" s="89"/>
      <c r="K4" s="90"/>
      <c r="L4" s="91" t="s">
        <v>36</v>
      </c>
      <c r="M4" s="92"/>
      <c r="N4" s="92"/>
    </row>
    <row r="5" spans="1:14" s="33" customFormat="1" ht="14.25" customHeight="1">
      <c r="A5" s="86"/>
      <c r="B5" s="93" t="s">
        <v>37</v>
      </c>
      <c r="C5" s="93" t="s">
        <v>38</v>
      </c>
      <c r="D5" s="93" t="s">
        <v>39</v>
      </c>
      <c r="E5" s="93" t="s">
        <v>37</v>
      </c>
      <c r="F5" s="93" t="s">
        <v>38</v>
      </c>
      <c r="G5" s="95" t="s">
        <v>39</v>
      </c>
      <c r="H5" s="86"/>
      <c r="I5" s="93" t="s">
        <v>37</v>
      </c>
      <c r="J5" s="93" t="s">
        <v>38</v>
      </c>
      <c r="K5" s="93" t="s">
        <v>39</v>
      </c>
      <c r="L5" s="93" t="s">
        <v>37</v>
      </c>
      <c r="M5" s="93" t="s">
        <v>38</v>
      </c>
      <c r="N5" s="95" t="s">
        <v>39</v>
      </c>
    </row>
    <row r="6" spans="1:14" s="33" customFormat="1" ht="14.25">
      <c r="A6" s="87"/>
      <c r="B6" s="94"/>
      <c r="C6" s="94"/>
      <c r="D6" s="94"/>
      <c r="E6" s="94"/>
      <c r="F6" s="94"/>
      <c r="G6" s="96"/>
      <c r="H6" s="87"/>
      <c r="I6" s="94"/>
      <c r="J6" s="94"/>
      <c r="K6" s="94"/>
      <c r="L6" s="94"/>
      <c r="M6" s="94"/>
      <c r="N6" s="96"/>
    </row>
    <row r="7" spans="1:14" ht="39.75" customHeight="1">
      <c r="A7" s="42" t="s">
        <v>69</v>
      </c>
      <c r="B7" s="51">
        <f>B8+I13</f>
        <v>807356229</v>
      </c>
      <c r="C7" s="51">
        <f>C8+J13</f>
        <v>737276456</v>
      </c>
      <c r="D7" s="51">
        <f>C7-B7</f>
        <v>-70079773</v>
      </c>
      <c r="E7" s="51">
        <v>731923153</v>
      </c>
      <c r="F7" s="51">
        <v>682911366</v>
      </c>
      <c r="G7" s="51">
        <f>F7-E7</f>
        <v>-49011787</v>
      </c>
      <c r="H7" s="43" t="s">
        <v>70</v>
      </c>
      <c r="I7" s="51">
        <f>SUM(I8:I12)</f>
        <v>378144134</v>
      </c>
      <c r="J7" s="51">
        <f>SUM(J8:J12)</f>
        <v>346791068</v>
      </c>
      <c r="K7" s="51">
        <f>J7-I7</f>
        <v>-31353066</v>
      </c>
      <c r="L7" s="51">
        <v>310742000</v>
      </c>
      <c r="M7" s="51">
        <v>299638316</v>
      </c>
      <c r="N7" s="51">
        <f>M7-L7</f>
        <v>-11103684</v>
      </c>
    </row>
    <row r="8" spans="1:14" ht="47.25" customHeight="1">
      <c r="A8" s="42" t="s">
        <v>71</v>
      </c>
      <c r="B8" s="51">
        <f>B9+I7</f>
        <v>779590134</v>
      </c>
      <c r="C8" s="51">
        <f>C9+J7</f>
        <v>714049229</v>
      </c>
      <c r="D8" s="51">
        <f aca="true" t="shared" si="0" ref="D8:D14">C8-B8</f>
        <v>-65540905</v>
      </c>
      <c r="E8" s="51">
        <v>705621000</v>
      </c>
      <c r="F8" s="51">
        <v>660798988</v>
      </c>
      <c r="G8" s="51">
        <f aca="true" t="shared" si="1" ref="G8:G14">F8-E8</f>
        <v>-44822012</v>
      </c>
      <c r="H8" s="42" t="s">
        <v>72</v>
      </c>
      <c r="I8" s="51">
        <v>2962000</v>
      </c>
      <c r="J8" s="51">
        <v>2957137</v>
      </c>
      <c r="K8" s="51">
        <f aca="true" t="shared" si="2" ref="K8:K13">J8-I8</f>
        <v>-4863</v>
      </c>
      <c r="L8" s="51">
        <v>5135000</v>
      </c>
      <c r="M8" s="51">
        <v>4263261</v>
      </c>
      <c r="N8" s="51">
        <f aca="true" t="shared" si="3" ref="N8:N13">M8-L8</f>
        <v>-871739</v>
      </c>
    </row>
    <row r="9" spans="1:14" ht="39.75" customHeight="1">
      <c r="A9" s="42" t="s">
        <v>73</v>
      </c>
      <c r="B9" s="51">
        <f>SUM(B10:B14)</f>
        <v>401446000</v>
      </c>
      <c r="C9" s="51">
        <f>SUM(C10:C14)</f>
        <v>367258161</v>
      </c>
      <c r="D9" s="51">
        <f t="shared" si="0"/>
        <v>-34187839</v>
      </c>
      <c r="E9" s="51">
        <v>394879000</v>
      </c>
      <c r="F9" s="51">
        <v>361160672</v>
      </c>
      <c r="G9" s="51">
        <f t="shared" si="1"/>
        <v>-33718328</v>
      </c>
      <c r="H9" s="42" t="s">
        <v>74</v>
      </c>
      <c r="I9" s="57">
        <v>123282134</v>
      </c>
      <c r="J9" s="57">
        <v>118371185</v>
      </c>
      <c r="K9" s="51">
        <f t="shared" si="2"/>
        <v>-4910949</v>
      </c>
      <c r="L9" s="51">
        <v>44387000</v>
      </c>
      <c r="M9" s="51">
        <v>44224603</v>
      </c>
      <c r="N9" s="51">
        <f t="shared" si="3"/>
        <v>-162397</v>
      </c>
    </row>
    <row r="10" spans="1:14" ht="39.75" customHeight="1">
      <c r="A10" s="42" t="s">
        <v>72</v>
      </c>
      <c r="B10" s="51">
        <v>129494000</v>
      </c>
      <c r="C10" s="51">
        <v>122220774</v>
      </c>
      <c r="D10" s="51">
        <f t="shared" si="0"/>
        <v>-7273226</v>
      </c>
      <c r="E10" s="51">
        <v>131962000</v>
      </c>
      <c r="F10" s="51">
        <v>122477005</v>
      </c>
      <c r="G10" s="51">
        <f t="shared" si="1"/>
        <v>-9484995</v>
      </c>
      <c r="H10" s="42" t="s">
        <v>75</v>
      </c>
      <c r="I10" s="56">
        <v>0</v>
      </c>
      <c r="J10" s="56">
        <v>0</v>
      </c>
      <c r="K10" s="56">
        <f t="shared" si="2"/>
        <v>0</v>
      </c>
      <c r="L10" s="56">
        <v>0</v>
      </c>
      <c r="M10" s="56">
        <v>0</v>
      </c>
      <c r="N10" s="51" t="s">
        <v>41</v>
      </c>
    </row>
    <row r="11" spans="1:14" ht="39.75" customHeight="1">
      <c r="A11" s="42" t="s">
        <v>74</v>
      </c>
      <c r="B11" s="51">
        <v>149547000</v>
      </c>
      <c r="C11" s="51">
        <v>141329328</v>
      </c>
      <c r="D11" s="51">
        <f t="shared" si="0"/>
        <v>-8217672</v>
      </c>
      <c r="E11" s="51">
        <v>144088000</v>
      </c>
      <c r="F11" s="51">
        <v>137085056</v>
      </c>
      <c r="G11" s="51">
        <f t="shared" si="1"/>
        <v>-7002944</v>
      </c>
      <c r="H11" s="42" t="s">
        <v>76</v>
      </c>
      <c r="I11" s="51">
        <v>251257000</v>
      </c>
      <c r="J11" s="51">
        <v>224819973</v>
      </c>
      <c r="K11" s="51">
        <f t="shared" si="2"/>
        <v>-26437027</v>
      </c>
      <c r="L11" s="51">
        <v>260220000</v>
      </c>
      <c r="M11" s="51">
        <v>250283600</v>
      </c>
      <c r="N11" s="51">
        <f t="shared" si="3"/>
        <v>-9936400</v>
      </c>
    </row>
    <row r="12" spans="1:14" ht="39.75" customHeight="1">
      <c r="A12" s="42" t="s">
        <v>75</v>
      </c>
      <c r="B12" s="51">
        <v>7273000</v>
      </c>
      <c r="C12" s="51">
        <v>6347991</v>
      </c>
      <c r="D12" s="51">
        <f t="shared" si="0"/>
        <v>-925009</v>
      </c>
      <c r="E12" s="51">
        <v>8096000</v>
      </c>
      <c r="F12" s="51">
        <v>7875226</v>
      </c>
      <c r="G12" s="51">
        <f t="shared" si="1"/>
        <v>-220774</v>
      </c>
      <c r="H12" s="42" t="s">
        <v>77</v>
      </c>
      <c r="I12" s="51">
        <v>643000</v>
      </c>
      <c r="J12" s="51">
        <v>642773</v>
      </c>
      <c r="K12" s="51">
        <f t="shared" si="2"/>
        <v>-227</v>
      </c>
      <c r="L12" s="51">
        <v>1000000</v>
      </c>
      <c r="M12" s="51">
        <v>866852</v>
      </c>
      <c r="N12" s="51">
        <f t="shared" si="3"/>
        <v>-133148</v>
      </c>
    </row>
    <row r="13" spans="1:14" ht="47.25" customHeight="1">
      <c r="A13" s="42" t="s">
        <v>76</v>
      </c>
      <c r="B13" s="51">
        <v>99089000</v>
      </c>
      <c r="C13" s="51">
        <v>82822596</v>
      </c>
      <c r="D13" s="51">
        <f t="shared" si="0"/>
        <v>-16266404</v>
      </c>
      <c r="E13" s="51">
        <v>95191000</v>
      </c>
      <c r="F13" s="51">
        <v>79257870</v>
      </c>
      <c r="G13" s="51">
        <f t="shared" si="1"/>
        <v>-15933130</v>
      </c>
      <c r="H13" s="42" t="s">
        <v>78</v>
      </c>
      <c r="I13" s="56">
        <v>27766095</v>
      </c>
      <c r="J13" s="56">
        <v>23227227</v>
      </c>
      <c r="K13" s="51">
        <f t="shared" si="2"/>
        <v>-4538868</v>
      </c>
      <c r="L13" s="51">
        <v>26302153</v>
      </c>
      <c r="M13" s="51">
        <v>22112378</v>
      </c>
      <c r="N13" s="51">
        <f t="shared" si="3"/>
        <v>-4189775</v>
      </c>
    </row>
    <row r="14" spans="1:14" ht="39.75" customHeight="1">
      <c r="A14" s="42" t="s">
        <v>77</v>
      </c>
      <c r="B14" s="51">
        <v>16043000</v>
      </c>
      <c r="C14" s="51">
        <v>14537472</v>
      </c>
      <c r="D14" s="51">
        <f t="shared" si="0"/>
        <v>-1505528</v>
      </c>
      <c r="E14" s="51">
        <v>15542000</v>
      </c>
      <c r="F14" s="51">
        <v>14465515</v>
      </c>
      <c r="G14" s="51">
        <f t="shared" si="1"/>
        <v>-1076485</v>
      </c>
      <c r="H14" s="42"/>
      <c r="I14" s="36" t="s">
        <v>41</v>
      </c>
      <c r="J14" s="36" t="s">
        <v>41</v>
      </c>
      <c r="K14" s="36" t="s">
        <v>41</v>
      </c>
      <c r="L14" s="36" t="s">
        <v>41</v>
      </c>
      <c r="M14" s="36" t="s">
        <v>41</v>
      </c>
      <c r="N14" s="36" t="s">
        <v>41</v>
      </c>
    </row>
    <row r="15" spans="1:14" ht="39.75" customHeight="1">
      <c r="A15" s="42"/>
      <c r="B15" s="36" t="s">
        <v>41</v>
      </c>
      <c r="C15" s="36" t="s">
        <v>41</v>
      </c>
      <c r="D15" s="36" t="s">
        <v>41</v>
      </c>
      <c r="E15" s="36" t="s">
        <v>41</v>
      </c>
      <c r="F15" s="36" t="s">
        <v>41</v>
      </c>
      <c r="G15" s="36" t="s">
        <v>41</v>
      </c>
      <c r="H15" s="42"/>
      <c r="I15" s="36" t="s">
        <v>41</v>
      </c>
      <c r="J15" s="36" t="s">
        <v>41</v>
      </c>
      <c r="K15" s="36" t="s">
        <v>41</v>
      </c>
      <c r="L15" s="36" t="s">
        <v>41</v>
      </c>
      <c r="M15" s="36" t="s">
        <v>41</v>
      </c>
      <c r="N15" s="36" t="s">
        <v>41</v>
      </c>
    </row>
    <row r="16" spans="1:14" ht="63.75" customHeight="1">
      <c r="A16" s="42"/>
      <c r="B16" s="36" t="s">
        <v>41</v>
      </c>
      <c r="C16" s="36" t="s">
        <v>41</v>
      </c>
      <c r="D16" s="36" t="s">
        <v>41</v>
      </c>
      <c r="E16" s="36" t="s">
        <v>41</v>
      </c>
      <c r="F16" s="36" t="s">
        <v>41</v>
      </c>
      <c r="G16" s="36" t="s">
        <v>41</v>
      </c>
      <c r="H16" s="42"/>
      <c r="I16" s="36" t="s">
        <v>41</v>
      </c>
      <c r="J16" s="36" t="s">
        <v>41</v>
      </c>
      <c r="K16" s="36" t="s">
        <v>41</v>
      </c>
      <c r="L16" s="36" t="s">
        <v>41</v>
      </c>
      <c r="M16" s="36" t="s">
        <v>41</v>
      </c>
      <c r="N16" s="36" t="s">
        <v>41</v>
      </c>
    </row>
    <row r="17" spans="1:14" ht="39.75" customHeight="1">
      <c r="A17" s="44"/>
      <c r="B17" s="40" t="s">
        <v>41</v>
      </c>
      <c r="C17" s="40" t="s">
        <v>41</v>
      </c>
      <c r="D17" s="40" t="s">
        <v>41</v>
      </c>
      <c r="E17" s="40" t="s">
        <v>41</v>
      </c>
      <c r="F17" s="40" t="s">
        <v>41</v>
      </c>
      <c r="G17" s="40" t="s">
        <v>41</v>
      </c>
      <c r="H17" s="44"/>
      <c r="I17" s="40" t="s">
        <v>41</v>
      </c>
      <c r="J17" s="40" t="s">
        <v>41</v>
      </c>
      <c r="K17" s="40" t="s">
        <v>41</v>
      </c>
      <c r="L17" s="40" t="s">
        <v>41</v>
      </c>
      <c r="M17" s="40" t="s">
        <v>41</v>
      </c>
      <c r="N17" s="40" t="s">
        <v>41</v>
      </c>
    </row>
    <row r="18" spans="1:7" ht="39.75" customHeight="1">
      <c r="A18" s="35"/>
      <c r="B18" s="35"/>
      <c r="C18" s="35"/>
      <c r="D18" s="35"/>
      <c r="E18" s="35"/>
      <c r="F18" s="35"/>
      <c r="G18" s="35"/>
    </row>
    <row r="19" spans="1:7" ht="39.75" customHeight="1">
      <c r="A19" s="35"/>
      <c r="B19" s="35"/>
      <c r="C19" s="35"/>
      <c r="D19" s="35"/>
      <c r="E19" s="35"/>
      <c r="F19" s="35"/>
      <c r="G19" s="35"/>
    </row>
    <row r="20" s="45" customFormat="1" ht="39.75" customHeight="1"/>
    <row r="21" s="45" customFormat="1" ht="39.75" customHeight="1"/>
    <row r="36" spans="1:7" ht="21.75" customHeight="1">
      <c r="A36" s="38"/>
      <c r="C36" s="35"/>
      <c r="D36" s="35"/>
      <c r="E36" s="35"/>
      <c r="F36" s="35"/>
      <c r="G36" s="35"/>
    </row>
    <row r="37" spans="1:7" ht="21.75" customHeight="1">
      <c r="A37" s="38"/>
      <c r="C37" s="35"/>
      <c r="D37" s="35"/>
      <c r="E37" s="35"/>
      <c r="F37" s="35"/>
      <c r="G37" s="35"/>
    </row>
    <row r="38" spans="1:7" ht="21.75" customHeight="1">
      <c r="A38" s="38"/>
      <c r="C38" s="35"/>
      <c r="D38" s="35"/>
      <c r="E38" s="35"/>
      <c r="F38" s="35"/>
      <c r="G38" s="35"/>
    </row>
    <row r="39" spans="1:7" ht="21.75" customHeight="1">
      <c r="A39" s="38"/>
      <c r="C39" s="35"/>
      <c r="D39" s="35"/>
      <c r="E39" s="35"/>
      <c r="F39" s="35"/>
      <c r="G39" s="35"/>
    </row>
    <row r="40" spans="1:7" ht="21.75" customHeight="1">
      <c r="A40" s="38"/>
      <c r="C40" s="35"/>
      <c r="D40" s="35"/>
      <c r="E40" s="35"/>
      <c r="F40" s="35"/>
      <c r="G40" s="35"/>
    </row>
    <row r="41" spans="1:7" ht="21.75" customHeight="1">
      <c r="A41" s="38"/>
      <c r="C41" s="35"/>
      <c r="D41" s="35"/>
      <c r="E41" s="35"/>
      <c r="F41" s="35"/>
      <c r="G41" s="35"/>
    </row>
    <row r="42" spans="1:7" ht="21.75" customHeight="1">
      <c r="A42" s="38"/>
      <c r="C42" s="35"/>
      <c r="D42" s="35"/>
      <c r="E42" s="35"/>
      <c r="F42" s="35"/>
      <c r="G42" s="35"/>
    </row>
    <row r="43" spans="1:7" ht="21.75" customHeight="1">
      <c r="A43" s="38"/>
      <c r="C43" s="35"/>
      <c r="D43" s="35"/>
      <c r="E43" s="35"/>
      <c r="F43" s="35"/>
      <c r="G43" s="35"/>
    </row>
    <row r="44" spans="1:7" ht="21.75" customHeight="1">
      <c r="A44" s="38"/>
      <c r="C44" s="35"/>
      <c r="D44" s="35"/>
      <c r="E44" s="35"/>
      <c r="F44" s="35"/>
      <c r="G44" s="35"/>
    </row>
  </sheetData>
  <sheetProtection/>
  <mergeCells count="24">
    <mergeCell ref="M5:M6"/>
    <mergeCell ref="N5:N6"/>
    <mergeCell ref="F5:F6"/>
    <mergeCell ref="G5:G6"/>
    <mergeCell ref="I5:I6"/>
    <mergeCell ref="J5:J6"/>
    <mergeCell ref="K5:K6"/>
    <mergeCell ref="L5:L6"/>
    <mergeCell ref="A4:A6"/>
    <mergeCell ref="B4:D4"/>
    <mergeCell ref="E4:G4"/>
    <mergeCell ref="H4:H6"/>
    <mergeCell ref="I4:K4"/>
    <mergeCell ref="L4:N4"/>
    <mergeCell ref="B5:B6"/>
    <mergeCell ref="C5:C6"/>
    <mergeCell ref="D5:D6"/>
    <mergeCell ref="E5:E6"/>
    <mergeCell ref="B1:F1"/>
    <mergeCell ref="I1:M1"/>
    <mergeCell ref="C2:D2"/>
    <mergeCell ref="J2:K2"/>
    <mergeCell ref="F3:G3"/>
    <mergeCell ref="M3:N3"/>
  </mergeCells>
  <printOptions horizontalCentered="1"/>
  <pageMargins left="0.3937007874015748" right="0.3937007874015748" top="1.2598425196850394" bottom="0.5905511811023623" header="0.5118110236220472" footer="0.31496062992125984"/>
  <pageSetup firstPageNumber="63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G3"/>
  <sheetViews>
    <sheetView zoomScalePageLayoutView="0" workbookViewId="0" topLeftCell="A1">
      <selection activeCell="G3" sqref="G3"/>
    </sheetView>
  </sheetViews>
  <sheetFormatPr defaultColWidth="9.00390625" defaultRowHeight="16.5"/>
  <cols>
    <col min="1" max="1" width="13.625" style="0" customWidth="1"/>
    <col min="2" max="6" width="11.625" style="0" customWidth="1"/>
    <col min="7" max="7" width="11.50390625" style="0" customWidth="1"/>
  </cols>
  <sheetData>
    <row r="2" spans="1:7" ht="16.5">
      <c r="A2" s="3" t="s">
        <v>0</v>
      </c>
      <c r="B2" s="1" t="s">
        <v>1</v>
      </c>
      <c r="C2" s="1" t="s">
        <v>101</v>
      </c>
      <c r="D2" s="2" t="s">
        <v>102</v>
      </c>
      <c r="E2" s="2" t="s">
        <v>103</v>
      </c>
      <c r="F2" s="1" t="s">
        <v>104</v>
      </c>
      <c r="G2" s="1" t="s">
        <v>105</v>
      </c>
    </row>
    <row r="3" spans="1:7" ht="16.5">
      <c r="A3" s="4" t="s">
        <v>100</v>
      </c>
      <c r="B3" s="48">
        <f>SUM(C3:G3)</f>
        <v>37075468</v>
      </c>
      <c r="C3" s="48">
        <v>646787</v>
      </c>
      <c r="D3" s="48">
        <v>13616867</v>
      </c>
      <c r="E3" s="48">
        <v>7693044</v>
      </c>
      <c r="F3" s="48">
        <v>1680024</v>
      </c>
      <c r="G3" s="48">
        <v>13438746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J3"/>
  <sheetViews>
    <sheetView tabSelected="1" zoomScale="89" zoomScaleNormal="89" zoomScalePageLayoutView="0" workbookViewId="0" topLeftCell="A4">
      <selection activeCell="K13" sqref="K13"/>
    </sheetView>
  </sheetViews>
  <sheetFormatPr defaultColWidth="9.00390625" defaultRowHeight="16.5"/>
  <cols>
    <col min="1" max="1" width="11.50390625" style="0" customWidth="1"/>
    <col min="2" max="2" width="12.25390625" style="0" customWidth="1"/>
    <col min="3" max="3" width="11.75390625" style="0" customWidth="1"/>
    <col min="4" max="4" width="11.625" style="0" customWidth="1"/>
    <col min="5" max="5" width="10.75390625" style="0" customWidth="1"/>
    <col min="6" max="6" width="13.50390625" style="0" customWidth="1"/>
    <col min="7" max="7" width="12.125" style="0" customWidth="1"/>
    <col min="8" max="8" width="13.375" style="0" customWidth="1"/>
    <col min="9" max="9" width="8.125" style="0" customWidth="1"/>
    <col min="10" max="10" width="8.00390625" style="0" customWidth="1"/>
    <col min="11" max="11" width="8.125" style="0" customWidth="1"/>
    <col min="12" max="13" width="8.375" style="0" customWidth="1"/>
    <col min="14" max="14" width="8.00390625" style="0" customWidth="1"/>
    <col min="15" max="15" width="8.125" style="0" customWidth="1"/>
    <col min="16" max="16" width="8.375" style="0" customWidth="1"/>
    <col min="17" max="23" width="8.125" style="0" customWidth="1"/>
  </cols>
  <sheetData>
    <row r="2" spans="1:10" ht="16.5">
      <c r="A2" s="3" t="s">
        <v>2</v>
      </c>
      <c r="B2" s="1" t="s">
        <v>3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85</v>
      </c>
      <c r="I2" s="7"/>
      <c r="J2" s="7"/>
    </row>
    <row r="3" spans="1:9" ht="16.5">
      <c r="A3" s="8" t="s">
        <v>95</v>
      </c>
      <c r="B3" s="49">
        <f>SUM(C3:H3)</f>
        <v>737276456</v>
      </c>
      <c r="C3" s="50">
        <v>125177911</v>
      </c>
      <c r="D3" s="50">
        <v>259700513</v>
      </c>
      <c r="E3" s="50">
        <v>6347991</v>
      </c>
      <c r="F3" s="50">
        <v>307642569</v>
      </c>
      <c r="G3" s="50">
        <v>15180245</v>
      </c>
      <c r="H3" s="58">
        <v>23227227</v>
      </c>
      <c r="I3" s="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2019-10-28T06:56:37Z</cp:lastPrinted>
  <dcterms:created xsi:type="dcterms:W3CDTF">2003-05-15T00:24:53Z</dcterms:created>
  <dcterms:modified xsi:type="dcterms:W3CDTF">2019-10-28T06:58:55Z</dcterms:modified>
  <cp:category/>
  <cp:version/>
  <cp:contentType/>
  <cp:contentStatus/>
</cp:coreProperties>
</file>