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5175" tabRatio="601" activeTab="2"/>
  </bookViews>
  <sheets>
    <sheet name="低收入戶人口" sheetId="1" r:id="rId1"/>
    <sheet name="身心障礙人口數" sheetId="2" r:id="rId2"/>
    <sheet name="調解業務" sheetId="3" r:id="rId3"/>
  </sheets>
  <definedNames>
    <definedName name="_xlnm.Print_Area" localSheetId="0">'低收入戶人口'!$A$1:$K$26</definedName>
    <definedName name="_xlnm.Print_Area" localSheetId="1">'身心障礙人口數'!$A$1:$P$23</definedName>
  </definedNames>
  <calcPr fullCalcOnLoad="1"/>
</workbook>
</file>

<file path=xl/sharedStrings.xml><?xml version="1.0" encoding="utf-8"?>
<sst xmlns="http://schemas.openxmlformats.org/spreadsheetml/2006/main" count="292" uniqueCount="156">
  <si>
    <t>社會</t>
  </si>
  <si>
    <t>視　覺</t>
  </si>
  <si>
    <t>聽覺或平衡</t>
  </si>
  <si>
    <t>聲音機能或語</t>
  </si>
  <si>
    <t>肢　體</t>
  </si>
  <si>
    <t>智　能</t>
  </si>
  <si>
    <t>多　重</t>
  </si>
  <si>
    <t>顏　面</t>
  </si>
  <si>
    <t>植物人</t>
  </si>
  <si>
    <t>老人痴呆症</t>
  </si>
  <si>
    <t>自閉症者</t>
  </si>
  <si>
    <t>慢性精神</t>
  </si>
  <si>
    <t>Social</t>
  </si>
  <si>
    <r>
      <t>表</t>
    </r>
    <r>
      <rPr>
        <b/>
        <sz val="16"/>
        <rFont val="Times New Roman"/>
        <family val="1"/>
      </rPr>
      <t>8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、低收入戶人口</t>
    </r>
  </si>
  <si>
    <t>單位：戶數、人數</t>
  </si>
  <si>
    <r>
      <t xml:space="preserve">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 xml:space="preserve">底別
</t>
    </r>
    <r>
      <rPr>
        <sz val="10"/>
        <rFont val="Times New Roman"/>
        <family val="1"/>
      </rPr>
      <t>End of Year</t>
    </r>
  </si>
  <si>
    <r>
      <t xml:space="preserve">總　　　　　　　計
</t>
    </r>
    <r>
      <rPr>
        <sz val="10"/>
        <rFont val="Times New Roman"/>
        <family val="1"/>
      </rPr>
      <t>Grand  Total</t>
    </r>
  </si>
  <si>
    <t>戶數</t>
  </si>
  <si>
    <t>占全市
總戶數比率
（％）</t>
  </si>
  <si>
    <t>人數</t>
  </si>
  <si>
    <t>占全市
總人數比率
（％）</t>
  </si>
  <si>
    <t>No. of  Households</t>
  </si>
  <si>
    <t>Percentage of All Township Households
(%)</t>
  </si>
  <si>
    <t>No. of  Persons</t>
  </si>
  <si>
    <r>
      <t xml:space="preserve">   </t>
    </r>
    <r>
      <rPr>
        <sz val="10"/>
        <rFont val="標楷體"/>
        <family val="4"/>
      </rP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</si>
  <si>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</si>
  <si>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2008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</si>
  <si>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2009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</si>
  <si>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2010</t>
    </r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</si>
  <si>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2011</t>
    </r>
  </si>
  <si>
    <r>
      <t>8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Low-income population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</si>
  <si>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2006</t>
    </r>
  </si>
  <si>
    <r>
      <t>民國</t>
    </r>
    <r>
      <rPr>
        <sz val="10"/>
        <rFont val="Times New Roman"/>
        <family val="1"/>
      </rPr>
      <t>101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2012</t>
    </r>
  </si>
  <si>
    <t>單位：人</t>
  </si>
  <si>
    <r>
      <t>表</t>
    </r>
    <r>
      <rPr>
        <b/>
        <sz val="16"/>
        <rFont val="Times New Roman"/>
        <family val="1"/>
      </rPr>
      <t>8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、身心障礙人口數</t>
    </r>
  </si>
  <si>
    <r>
      <t>8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Number of the Handicapped</t>
    </r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</si>
  <si>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Person</t>
    </r>
  </si>
  <si>
    <r>
      <t xml:space="preserve">年　　底　　別
</t>
    </r>
    <r>
      <rPr>
        <sz val="10"/>
        <rFont val="Times New Roman"/>
        <family val="1"/>
      </rPr>
      <t>End of Year</t>
    </r>
  </si>
  <si>
    <r>
      <t>總　計　</t>
    </r>
    <r>
      <rPr>
        <sz val="10"/>
        <rFont val="Times New Roman"/>
        <family val="1"/>
      </rPr>
      <t>Grand Total</t>
    </r>
  </si>
  <si>
    <r>
      <t>重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要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器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官</t>
    </r>
  </si>
  <si>
    <t>人口數</t>
  </si>
  <si>
    <r>
      <t>占全市總人
口比率</t>
    </r>
    <r>
      <rPr>
        <sz val="10"/>
        <rFont val="Times New Roman"/>
        <family val="1"/>
      </rPr>
      <t>(%)</t>
    </r>
  </si>
  <si>
    <t>障礙者</t>
  </si>
  <si>
    <t>機能障礙者</t>
  </si>
  <si>
    <t>言機能障礙者</t>
  </si>
  <si>
    <t>失去功能者</t>
  </si>
  <si>
    <t>傷殘者</t>
  </si>
  <si>
    <t>患　　　者</t>
  </si>
  <si>
    <t>病　　患</t>
  </si>
  <si>
    <t>Percentage of All Township Persons(%)</t>
  </si>
  <si>
    <t>Vision Handicapped</t>
  </si>
  <si>
    <t>Hearing or Balancing Organism Handicapped</t>
  </si>
  <si>
    <t>Limbs Handicapped</t>
  </si>
  <si>
    <t>Mentally Handicapped</t>
  </si>
  <si>
    <t>Multi-Handicapped</t>
  </si>
  <si>
    <t>Losing Functions of Primary Organs</t>
  </si>
  <si>
    <t>Disfigure-ments</t>
  </si>
  <si>
    <t>Dementia</t>
  </si>
  <si>
    <t>Alzheimer Disease</t>
  </si>
  <si>
    <t>Autism</t>
  </si>
  <si>
    <t>Chromic Psychopath</t>
  </si>
  <si>
    <t>社會</t>
  </si>
  <si>
    <t>Social</t>
  </si>
  <si>
    <t>單位：件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</si>
  <si>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Case</t>
    </r>
  </si>
  <si>
    <r>
      <t xml:space="preserve">年　別
</t>
    </r>
    <r>
      <rPr>
        <sz val="10"/>
        <rFont val="Times New Roman"/>
        <family val="1"/>
      </rPr>
      <t>Year</t>
    </r>
  </si>
  <si>
    <t>總　　　　　計</t>
  </si>
  <si>
    <t>民事</t>
  </si>
  <si>
    <t>Civil  Case</t>
  </si>
  <si>
    <t>刑事</t>
  </si>
  <si>
    <t>Criminal    Cases</t>
  </si>
  <si>
    <t>合　　　　計</t>
  </si>
  <si>
    <r>
      <t>債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權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債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務</t>
    </r>
  </si>
  <si>
    <t>物　　　　權</t>
  </si>
  <si>
    <t>親　　　　　屬</t>
  </si>
  <si>
    <t>繼　　　　　承</t>
  </si>
  <si>
    <t>商　　　　　事</t>
  </si>
  <si>
    <r>
      <t>營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建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工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程</t>
    </r>
  </si>
  <si>
    <t>其　　　　他</t>
  </si>
  <si>
    <t>合　　　　　　計</t>
  </si>
  <si>
    <t>妨　害　風　化</t>
  </si>
  <si>
    <t>妨害婚姻及家庭</t>
  </si>
  <si>
    <r>
      <t xml:space="preserve">   </t>
    </r>
    <r>
      <rPr>
        <sz val="10"/>
        <rFont val="標楷體"/>
        <family val="4"/>
      </rPr>
      <t>傷害</t>
    </r>
  </si>
  <si>
    <t>妨害自由名譽信用及秘密</t>
  </si>
  <si>
    <t>竊盜及侵占詐欺</t>
  </si>
  <si>
    <t>毀　棄　損　壞</t>
  </si>
  <si>
    <t>其　　　　　他</t>
  </si>
  <si>
    <t>Grand Total</t>
  </si>
  <si>
    <t>Total</t>
  </si>
  <si>
    <t>Debt</t>
  </si>
  <si>
    <t>Right of Property</t>
  </si>
  <si>
    <t>Relative</t>
  </si>
  <si>
    <t>Heritage</t>
  </si>
  <si>
    <t>Commercial Business</t>
  </si>
  <si>
    <t>Construction</t>
  </si>
  <si>
    <t>Others</t>
  </si>
  <si>
    <t xml:space="preserve">Obscenity </t>
  </si>
  <si>
    <t>Against Marriage &amp; Family</t>
  </si>
  <si>
    <t xml:space="preserve">Assult </t>
  </si>
  <si>
    <t>Offense against freedom fame, trust &amp; secrecy</t>
  </si>
  <si>
    <t>Theft &amp; Fraud, Embezzlement</t>
  </si>
  <si>
    <t>Destruction &amp; defacing</t>
  </si>
  <si>
    <t>計</t>
  </si>
  <si>
    <t>成立</t>
  </si>
  <si>
    <t>不成立</t>
  </si>
  <si>
    <t>Eff-
ective</t>
  </si>
  <si>
    <t>Uneff-
ective</t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</si>
  <si>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</si>
  <si>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</si>
  <si>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2008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</si>
  <si>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2009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</si>
  <si>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2010</t>
    </r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</si>
  <si>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2011</t>
    </r>
  </si>
  <si>
    <r>
      <t>民國</t>
    </r>
    <r>
      <rPr>
        <sz val="10"/>
        <rFont val="Times New Roman"/>
        <family val="1"/>
      </rPr>
      <t>101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2012</t>
    </r>
  </si>
  <si>
    <r>
      <t>表</t>
    </r>
    <r>
      <rPr>
        <b/>
        <sz val="16"/>
        <rFont val="Times New Roman"/>
        <family val="1"/>
      </rPr>
      <t>8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</rPr>
      <t>、辦理調解業務概況</t>
    </r>
  </si>
  <si>
    <r>
      <t>8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Cases Negotiated</t>
    </r>
  </si>
  <si>
    <r>
      <t>表</t>
    </r>
    <r>
      <rPr>
        <b/>
        <sz val="16"/>
        <rFont val="Times New Roman"/>
        <family val="1"/>
      </rPr>
      <t>8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</rPr>
      <t>、辦理調解業務概況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續完</t>
    </r>
    <r>
      <rPr>
        <b/>
        <sz val="16"/>
        <rFont val="Times New Roman"/>
        <family val="1"/>
      </rPr>
      <t>)</t>
    </r>
  </si>
  <si>
    <r>
      <t>8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Cases Negotiated(Cont.)</t>
    </r>
  </si>
  <si>
    <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Household, Person</t>
    </r>
  </si>
  <si>
    <r>
      <t>民國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2013</t>
    </r>
  </si>
  <si>
    <t>Others and with Disability Manual by New System</t>
  </si>
  <si>
    <t>其他及領有新制身心障礙證明者</t>
  </si>
  <si>
    <r>
      <t>民國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2013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</si>
  <si>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The Social Affairs Section of Yangmei District government.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</si>
  <si>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The Statistical Yearbook of Taoyuan City.</t>
    </r>
  </si>
  <si>
    <t>資料來源：桃園市統計年報。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</si>
  <si>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The Statistical Yearbook of Taoyuan District.</t>
    </r>
  </si>
  <si>
    <t>資料來源：桃園市統計年報</t>
  </si>
  <si>
    <r>
      <t>民國</t>
    </r>
    <r>
      <rPr>
        <sz val="10"/>
        <rFont val="Times New Roman"/>
        <family val="1"/>
      </rPr>
      <t>103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2014</t>
    </r>
  </si>
  <si>
    <r>
      <t>民國</t>
    </r>
    <r>
      <rPr>
        <sz val="10"/>
        <rFont val="Times New Roman"/>
        <family val="1"/>
      </rPr>
      <t>103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2014</t>
    </r>
  </si>
  <si>
    <r>
      <t>民國</t>
    </r>
    <r>
      <rPr>
        <sz val="10"/>
        <rFont val="Times New Roman"/>
        <family val="1"/>
      </rPr>
      <t>103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2014</t>
    </r>
  </si>
  <si>
    <t>-</t>
  </si>
  <si>
    <t>-</t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</si>
  <si>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2014</t>
    </r>
  </si>
  <si>
    <t>資料來源：本公所社會課。</t>
  </si>
  <si>
    <r>
      <t>人　　　　　　　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 xml:space="preserve">
</t>
    </r>
    <r>
      <rPr>
        <sz val="10"/>
        <rFont val="Times New Roman"/>
        <family val="1"/>
      </rPr>
      <t>Persons</t>
    </r>
  </si>
  <si>
    <r>
      <rPr>
        <sz val="9"/>
        <rFont val="新細明體"/>
        <family val="1"/>
      </rPr>
      <t>計</t>
    </r>
  </si>
  <si>
    <r>
      <rPr>
        <sz val="9"/>
        <rFont val="新細明體"/>
        <family val="1"/>
      </rPr>
      <t>未滿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歲</t>
    </r>
  </si>
  <si>
    <r>
      <t>12-17</t>
    </r>
    <r>
      <rPr>
        <sz val="9"/>
        <rFont val="新細明體"/>
        <family val="1"/>
      </rPr>
      <t>歲</t>
    </r>
  </si>
  <si>
    <r>
      <t>18-64</t>
    </r>
    <r>
      <rPr>
        <sz val="9"/>
        <rFont val="新細明體"/>
        <family val="1"/>
      </rPr>
      <t>歲</t>
    </r>
  </si>
  <si>
    <r>
      <t>65</t>
    </r>
    <r>
      <rPr>
        <sz val="9"/>
        <rFont val="新細明體"/>
        <family val="1"/>
      </rPr>
      <t>歲以上</t>
    </r>
  </si>
  <si>
    <t>Sub-Total</t>
  </si>
  <si>
    <t>Under 12 Years</t>
  </si>
  <si>
    <t>Years</t>
  </si>
  <si>
    <t>Years &amp; Over</t>
  </si>
  <si>
    <r>
      <t>民國</t>
    </r>
    <r>
      <rPr>
        <sz val="10"/>
        <rFont val="Times New Roman"/>
        <family val="1"/>
      </rPr>
      <t>104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2015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</si>
  <si>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104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2015</t>
    </r>
  </si>
  <si>
    <r>
      <t>民國</t>
    </r>
    <r>
      <rPr>
        <sz val="10"/>
        <rFont val="Times New Roman"/>
        <family val="1"/>
      </rPr>
      <t>104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2015</t>
    </r>
  </si>
  <si>
    <t>-</t>
  </si>
  <si>
    <t>-57-</t>
  </si>
  <si>
    <t>-58-</t>
  </si>
  <si>
    <t>-59-</t>
  </si>
  <si>
    <t>-60-</t>
  </si>
  <si>
    <t>-61-</t>
  </si>
  <si>
    <t>-62-</t>
  </si>
  <si>
    <t>-63-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</si>
</sst>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.00;[Red]#,##0.00"/>
    <numFmt numFmtId="178" formatCode="_-* #,##0.0_-;\-* #,##0.0_-;_-* &quot;-&quot;??_-;_-@_-"/>
    <numFmt numFmtId="179" formatCode="_-* #,##0_-;\-* #,##0_-;_-* &quot;-&quot;??_-;_-@_-"/>
    <numFmt numFmtId="180" formatCode="#,##0_ "/>
    <numFmt numFmtId="181" formatCode="#,##0.00_);[Red]\(#,##0.00\)"/>
    <numFmt numFmtId="182" formatCode="#,##0_);[Red]\(#,##0\)"/>
    <numFmt numFmtId="183" formatCode="_-* #,##0.00_-;\-* #,##0.00_-;_-* \-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&quot;月&quot;d&quot;日&quot;"/>
    <numFmt numFmtId="189" formatCode="#,##0.00_ "/>
  </numFmts>
  <fonts count="49">
    <font>
      <sz val="12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9"/>
      <name val="細明體"/>
      <family val="3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9"/>
      <name val="標楷體"/>
      <family val="4"/>
    </font>
    <font>
      <b/>
      <sz val="16"/>
      <name val="標楷體"/>
      <family val="4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9" fillId="0" borderId="0" xfId="0" applyFont="1" applyBorder="1" applyAlignment="1">
      <alignment horizontal="distributed"/>
    </xf>
    <xf numFmtId="0" fontId="9" fillId="0" borderId="0" xfId="0" applyFont="1" applyAlignment="1">
      <alignment horizontal="distributed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36" applyNumberFormat="1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82" fontId="9" fillId="0" borderId="17" xfId="36" applyNumberFormat="1" applyFont="1" applyBorder="1" applyAlignment="1">
      <alignment vertical="center"/>
    </xf>
    <xf numFmtId="182" fontId="9" fillId="0" borderId="0" xfId="36" applyNumberFormat="1" applyFont="1" applyBorder="1" applyAlignment="1">
      <alignment vertical="center"/>
    </xf>
    <xf numFmtId="43" fontId="9" fillId="0" borderId="0" xfId="36" applyNumberFormat="1" applyFont="1" applyBorder="1" applyAlignment="1">
      <alignment vertical="center"/>
    </xf>
    <xf numFmtId="43" fontId="9" fillId="0" borderId="18" xfId="36" applyNumberFormat="1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9" fontId="9" fillId="0" borderId="0" xfId="36" applyNumberFormat="1" applyFont="1" applyAlignment="1">
      <alignment/>
    </xf>
    <xf numFmtId="0" fontId="9" fillId="0" borderId="0" xfId="0" applyFont="1" applyAlignment="1">
      <alignment/>
    </xf>
    <xf numFmtId="179" fontId="5" fillId="0" borderId="0" xfId="36" applyNumberFormat="1" applyFont="1" applyAlignment="1">
      <alignment/>
    </xf>
    <xf numFmtId="179" fontId="9" fillId="0" borderId="0" xfId="36" applyNumberFormat="1" applyFont="1" applyAlignment="1">
      <alignment horizontal="distributed"/>
    </xf>
    <xf numFmtId="0" fontId="9" fillId="0" borderId="23" xfId="0" applyFont="1" applyBorder="1" applyAlignment="1">
      <alignment horizontal="center" vertical="center" wrapText="1"/>
    </xf>
    <xf numFmtId="179" fontId="9" fillId="0" borderId="0" xfId="36" applyNumberFormat="1" applyFont="1" applyBorder="1" applyAlignment="1">
      <alignment vertical="center"/>
    </xf>
    <xf numFmtId="179" fontId="9" fillId="0" borderId="0" xfId="36" applyNumberFormat="1" applyFont="1" applyAlignment="1">
      <alignment vertical="center"/>
    </xf>
    <xf numFmtId="179" fontId="5" fillId="0" borderId="0" xfId="36" applyNumberFormat="1" applyFont="1" applyAlignment="1">
      <alignment vertical="center"/>
    </xf>
    <xf numFmtId="179" fontId="9" fillId="0" borderId="18" xfId="36" applyNumberFormat="1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182" fontId="9" fillId="0" borderId="0" xfId="36" applyNumberFormat="1" applyFont="1" applyBorder="1" applyAlignment="1">
      <alignment horizontal="right" vertical="center"/>
    </xf>
    <xf numFmtId="182" fontId="9" fillId="0" borderId="17" xfId="36" applyNumberFormat="1" applyFont="1" applyBorder="1" applyAlignment="1">
      <alignment horizontal="right" vertical="center"/>
    </xf>
    <xf numFmtId="181" fontId="9" fillId="0" borderId="0" xfId="36" applyNumberFormat="1" applyFont="1" applyBorder="1" applyAlignment="1">
      <alignment horizontal="right" vertical="center"/>
    </xf>
    <xf numFmtId="0" fontId="9" fillId="0" borderId="18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27" xfId="0" applyFont="1" applyBorder="1" applyAlignment="1">
      <alignment horizontal="right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righ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 horizontal="center"/>
    </xf>
    <xf numFmtId="182" fontId="9" fillId="0" borderId="0" xfId="0" applyNumberFormat="1" applyFont="1" applyBorder="1" applyAlignment="1">
      <alignment horizontal="right" vertical="center"/>
    </xf>
    <xf numFmtId="182" fontId="9" fillId="0" borderId="17" xfId="0" applyNumberFormat="1" applyFont="1" applyBorder="1" applyAlignment="1">
      <alignment horizontal="right" vertical="center"/>
    </xf>
    <xf numFmtId="182" fontId="9" fillId="0" borderId="17" xfId="34" applyNumberFormat="1" applyFont="1" applyBorder="1" applyAlignment="1">
      <alignment horizontal="right" vertical="center"/>
      <protection/>
    </xf>
    <xf numFmtId="41" fontId="9" fillId="0" borderId="0" xfId="36" applyNumberFormat="1" applyFont="1" applyBorder="1" applyAlignment="1">
      <alignment horizontal="right" vertical="center"/>
    </xf>
    <xf numFmtId="182" fontId="9" fillId="0" borderId="0" xfId="34" applyNumberFormat="1" applyFont="1" applyBorder="1" applyAlignment="1">
      <alignment horizontal="right" vertical="center"/>
      <protection/>
    </xf>
    <xf numFmtId="0" fontId="6" fillId="0" borderId="18" xfId="36" applyNumberFormat="1" applyFont="1" applyBorder="1" applyAlignment="1">
      <alignment horizontal="right" vertical="center"/>
    </xf>
    <xf numFmtId="0" fontId="9" fillId="0" borderId="18" xfId="36" applyNumberFormat="1" applyFont="1" applyBorder="1" applyAlignment="1">
      <alignment horizontal="right" vertical="center"/>
    </xf>
    <xf numFmtId="0" fontId="9" fillId="0" borderId="0" xfId="36" applyNumberFormat="1" applyFont="1" applyAlignment="1">
      <alignment horizontal="right" vertical="center"/>
    </xf>
    <xf numFmtId="0" fontId="2" fillId="0" borderId="0" xfId="36" applyNumberFormat="1" applyFont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 wrapText="1"/>
    </xf>
    <xf numFmtId="179" fontId="9" fillId="0" borderId="0" xfId="36" applyNumberFormat="1" applyFont="1" applyFill="1" applyBorder="1" applyAlignment="1">
      <alignment vertical="center"/>
    </xf>
    <xf numFmtId="0" fontId="9" fillId="0" borderId="31" xfId="0" applyFont="1" applyBorder="1" applyAlignment="1">
      <alignment horizontal="center" vertical="center" wrapText="1"/>
    </xf>
    <xf numFmtId="182" fontId="9" fillId="0" borderId="32" xfId="36" applyNumberFormat="1" applyFont="1" applyFill="1" applyBorder="1" applyAlignment="1">
      <alignment vertical="center"/>
    </xf>
    <xf numFmtId="43" fontId="9" fillId="0" borderId="18" xfId="36" applyNumberFormat="1" applyFont="1" applyFill="1" applyBorder="1" applyAlignment="1">
      <alignment vertical="center"/>
    </xf>
    <xf numFmtId="182" fontId="9" fillId="0" borderId="18" xfId="36" applyNumberFormat="1" applyFont="1" applyFill="1" applyBorder="1" applyAlignment="1">
      <alignment vertical="center"/>
    </xf>
    <xf numFmtId="182" fontId="9" fillId="0" borderId="17" xfId="36" applyNumberFormat="1" applyFont="1" applyFill="1" applyBorder="1" applyAlignment="1">
      <alignment vertical="center"/>
    </xf>
    <xf numFmtId="43" fontId="9" fillId="0" borderId="0" xfId="36" applyNumberFormat="1" applyFont="1" applyFill="1" applyBorder="1" applyAlignment="1">
      <alignment vertical="center"/>
    </xf>
    <xf numFmtId="182" fontId="9" fillId="0" borderId="0" xfId="36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82" fontId="9" fillId="0" borderId="17" xfId="36" applyNumberFormat="1" applyFont="1" applyFill="1" applyBorder="1" applyAlignment="1">
      <alignment horizontal="right" vertical="center"/>
    </xf>
    <xf numFmtId="181" fontId="9" fillId="0" borderId="0" xfId="36" applyNumberFormat="1" applyFont="1" applyFill="1" applyBorder="1" applyAlignment="1">
      <alignment horizontal="right" vertical="center"/>
    </xf>
    <xf numFmtId="182" fontId="9" fillId="0" borderId="0" xfId="36" applyNumberFormat="1" applyFont="1" applyFill="1" applyBorder="1" applyAlignment="1">
      <alignment horizontal="right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33" xfId="33" applyNumberFormat="1" applyFont="1" applyBorder="1" applyAlignment="1">
      <alignment horizontal="center" vertical="center"/>
      <protection/>
    </xf>
    <xf numFmtId="0" fontId="2" fillId="0" borderId="34" xfId="33" applyNumberFormat="1" applyFont="1" applyBorder="1" applyAlignment="1">
      <alignment horizontal="center" vertical="center"/>
      <protection/>
    </xf>
    <xf numFmtId="188" fontId="2" fillId="0" borderId="34" xfId="33" applyNumberFormat="1" applyFont="1" applyBorder="1" applyAlignment="1">
      <alignment horizontal="center" vertical="center"/>
      <protection/>
    </xf>
    <xf numFmtId="0" fontId="9" fillId="0" borderId="18" xfId="0" applyFont="1" applyBorder="1" applyAlignment="1">
      <alignment vertical="center"/>
    </xf>
    <xf numFmtId="180" fontId="9" fillId="0" borderId="18" xfId="0" applyNumberFormat="1" applyFont="1" applyBorder="1" applyAlignment="1">
      <alignment vertical="center"/>
    </xf>
    <xf numFmtId="179" fontId="9" fillId="0" borderId="18" xfId="36" applyNumberFormat="1" applyFont="1" applyFill="1" applyBorder="1" applyAlignment="1">
      <alignment vertical="center"/>
    </xf>
    <xf numFmtId="189" fontId="9" fillId="0" borderId="18" xfId="36" applyNumberFormat="1" applyFont="1" applyFill="1" applyBorder="1" applyAlignment="1">
      <alignment vertical="center"/>
    </xf>
    <xf numFmtId="176" fontId="9" fillId="0" borderId="0" xfId="36" applyNumberFormat="1" applyFont="1" applyFill="1" applyBorder="1" applyAlignment="1" applyProtection="1">
      <alignment horizontal="right" vertical="center"/>
      <protection/>
    </xf>
    <xf numFmtId="176" fontId="9" fillId="0" borderId="0" xfId="35" applyNumberFormat="1" applyFont="1" applyBorder="1" applyAlignment="1">
      <alignment horizontal="right" vertical="center"/>
      <protection/>
    </xf>
    <xf numFmtId="182" fontId="9" fillId="0" borderId="0" xfId="36" applyNumberFormat="1" applyFont="1" applyBorder="1" applyAlignment="1">
      <alignment horizontal="center" vertical="center"/>
    </xf>
    <xf numFmtId="180" fontId="9" fillId="0" borderId="18" xfId="0" applyNumberFormat="1" applyFont="1" applyBorder="1" applyAlignment="1">
      <alignment horizontal="right" vertical="center"/>
    </xf>
    <xf numFmtId="182" fontId="9" fillId="0" borderId="0" xfId="36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Fill="1" applyBorder="1" applyAlignment="1" quotePrefix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" fillId="0" borderId="39" xfId="33" applyNumberFormat="1" applyFont="1" applyBorder="1" applyAlignment="1">
      <alignment horizontal="center" vertical="center"/>
      <protection/>
    </xf>
    <xf numFmtId="0" fontId="2" fillId="0" borderId="31" xfId="33" applyNumberFormat="1" applyFont="1" applyBorder="1" applyAlignment="1">
      <alignment horizontal="center" vertical="center"/>
      <protection/>
    </xf>
    <xf numFmtId="0" fontId="8" fillId="0" borderId="0" xfId="36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9" fontId="10" fillId="0" borderId="0" xfId="36" applyNumberFormat="1" applyFont="1" applyBorder="1" applyAlignment="1">
      <alignment horizontal="center" vertical="center"/>
    </xf>
    <xf numFmtId="179" fontId="5" fillId="0" borderId="0" xfId="36" applyNumberFormat="1" applyFont="1" applyAlignment="1" quotePrefix="1">
      <alignment horizontal="center" vertical="center"/>
    </xf>
    <xf numFmtId="179" fontId="6" fillId="0" borderId="35" xfId="36" applyNumberFormat="1" applyFont="1" applyBorder="1" applyAlignment="1">
      <alignment horizontal="center" vertical="center" wrapText="1"/>
    </xf>
    <xf numFmtId="179" fontId="9" fillId="0" borderId="10" xfId="36" applyNumberFormat="1" applyFont="1" applyBorder="1" applyAlignment="1">
      <alignment horizontal="center" vertical="center"/>
    </xf>
    <xf numFmtId="179" fontId="9" fillId="0" borderId="13" xfId="36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5" fillId="0" borderId="0" xfId="0" applyFont="1" applyAlignment="1" quotePrefix="1">
      <alignment horizontal="center"/>
    </xf>
    <xf numFmtId="0" fontId="6" fillId="0" borderId="4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6" fillId="0" borderId="45" xfId="0" applyFont="1" applyBorder="1" applyAlignment="1">
      <alignment horizontal="distributed" vertical="center"/>
    </xf>
    <xf numFmtId="0" fontId="9" fillId="0" borderId="37" xfId="0" applyFont="1" applyBorder="1" applyAlignment="1">
      <alignment horizontal="distributed" vertical="center"/>
    </xf>
    <xf numFmtId="0" fontId="9" fillId="0" borderId="38" xfId="0" applyFont="1" applyBorder="1" applyAlignment="1">
      <alignment horizontal="distributed" vertical="center"/>
    </xf>
    <xf numFmtId="0" fontId="6" fillId="0" borderId="46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37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6" xfId="0" applyFont="1" applyBorder="1" applyAlignment="1">
      <alignment horizontal="distributed" vertical="center"/>
    </xf>
    <xf numFmtId="176" fontId="9" fillId="0" borderId="32" xfId="36" applyNumberFormat="1" applyFont="1" applyFill="1" applyBorder="1" applyAlignment="1" applyProtection="1">
      <alignment horizontal="right" vertical="center"/>
      <protection/>
    </xf>
    <xf numFmtId="176" fontId="9" fillId="0" borderId="18" xfId="35" applyNumberFormat="1" applyFont="1" applyBorder="1" applyAlignment="1">
      <alignment horizontal="right" vertical="center"/>
      <protection/>
    </xf>
    <xf numFmtId="176" fontId="9" fillId="0" borderId="18" xfId="36" applyNumberFormat="1" applyFont="1" applyFill="1" applyBorder="1" applyAlignment="1" applyProtection="1">
      <alignment horizontal="right" vertical="center"/>
      <protection/>
    </xf>
    <xf numFmtId="0" fontId="15" fillId="0" borderId="49" xfId="33" applyFont="1" applyBorder="1" applyAlignment="1">
      <alignment horizontal="center" vertical="center" wrapText="1"/>
      <protection/>
    </xf>
    <xf numFmtId="0" fontId="15" fillId="0" borderId="50" xfId="33" applyFont="1" applyBorder="1" applyAlignment="1">
      <alignment horizontal="center" vertical="center" wrapText="1"/>
      <protection/>
    </xf>
    <xf numFmtId="0" fontId="15" fillId="0" borderId="51" xfId="33" applyFont="1" applyBorder="1" applyAlignment="1">
      <alignment horizontal="center" vertical="center" wrapText="1"/>
      <protection/>
    </xf>
    <xf numFmtId="0" fontId="2" fillId="0" borderId="51" xfId="33" applyFont="1" applyBorder="1" applyAlignment="1">
      <alignment horizontal="center" vertical="center" wrapText="1"/>
      <protection/>
    </xf>
    <xf numFmtId="0" fontId="2" fillId="0" borderId="18" xfId="33" applyFont="1" applyBorder="1" applyAlignment="1">
      <alignment horizontal="center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013-98年調解業務概況(97)" xfId="34"/>
    <cellStyle name="一般_0914-013-98年調解業務概況(97)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百分比 2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3">
      <selection activeCell="H9" sqref="H9"/>
    </sheetView>
  </sheetViews>
  <sheetFormatPr defaultColWidth="9.00390625" defaultRowHeight="16.5"/>
  <cols>
    <col min="1" max="1" width="10.75390625" style="11" customWidth="1"/>
    <col min="2" max="2" width="8.75390625" style="11" customWidth="1"/>
    <col min="3" max="3" width="11.125" style="11" customWidth="1"/>
    <col min="4" max="4" width="6.25390625" style="11" customWidth="1"/>
    <col min="5" max="5" width="11.125" style="11" customWidth="1"/>
    <col min="6" max="10" width="8.625" style="11" customWidth="1"/>
    <col min="11" max="11" width="0.74609375" style="11" customWidth="1"/>
    <col min="12" max="16384" width="9.00390625" style="11" customWidth="1"/>
  </cols>
  <sheetData>
    <row r="1" spans="1:11" s="21" customFormat="1" ht="15.75">
      <c r="A1" s="22" t="s">
        <v>0</v>
      </c>
      <c r="K1" s="73" t="s">
        <v>12</v>
      </c>
    </row>
    <row r="2" spans="1:11" s="21" customFormat="1" ht="15.75">
      <c r="A2" s="102" t="s">
        <v>13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s="21" customFormat="1" ht="15.75">
      <c r="A3" s="111" t="s">
        <v>30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s="21" customFormat="1" ht="21" thickBot="1">
      <c r="A4" s="3" t="s">
        <v>14</v>
      </c>
      <c r="B4" s="23"/>
      <c r="C4" s="23"/>
      <c r="D4" s="23"/>
      <c r="E4" s="23"/>
      <c r="F4" s="23"/>
      <c r="G4" s="23"/>
      <c r="H4" s="23"/>
      <c r="I4" s="24"/>
      <c r="J4" s="24"/>
      <c r="K4" s="74" t="s">
        <v>118</v>
      </c>
    </row>
    <row r="5" spans="1:12" s="13" customFormat="1" ht="32.25" customHeight="1">
      <c r="A5" s="105" t="s">
        <v>15</v>
      </c>
      <c r="B5" s="108" t="s">
        <v>16</v>
      </c>
      <c r="C5" s="109"/>
      <c r="D5" s="109"/>
      <c r="E5" s="110"/>
      <c r="F5" s="108" t="s">
        <v>135</v>
      </c>
      <c r="G5" s="112"/>
      <c r="H5" s="112"/>
      <c r="I5" s="112"/>
      <c r="J5" s="112"/>
      <c r="K5" s="112"/>
      <c r="L5" s="12"/>
    </row>
    <row r="6" spans="1:12" s="13" customFormat="1" ht="45" customHeight="1">
      <c r="A6" s="106"/>
      <c r="B6" s="5" t="s">
        <v>17</v>
      </c>
      <c r="C6" s="6" t="s">
        <v>18</v>
      </c>
      <c r="D6" s="7" t="s">
        <v>19</v>
      </c>
      <c r="E6" s="6" t="s">
        <v>20</v>
      </c>
      <c r="F6" s="90" t="s">
        <v>136</v>
      </c>
      <c r="G6" s="91" t="s">
        <v>137</v>
      </c>
      <c r="H6" s="92" t="s">
        <v>138</v>
      </c>
      <c r="I6" s="90" t="s">
        <v>139</v>
      </c>
      <c r="J6" s="113" t="s">
        <v>140</v>
      </c>
      <c r="K6" s="114"/>
      <c r="L6" s="12"/>
    </row>
    <row r="7" spans="1:12" s="13" customFormat="1" ht="71.25" customHeight="1" thickBot="1">
      <c r="A7" s="107"/>
      <c r="B7" s="14" t="s">
        <v>21</v>
      </c>
      <c r="C7" s="15" t="s">
        <v>22</v>
      </c>
      <c r="D7" s="15" t="s">
        <v>23</v>
      </c>
      <c r="E7" s="15" t="s">
        <v>22</v>
      </c>
      <c r="F7" s="171" t="s">
        <v>141</v>
      </c>
      <c r="G7" s="172" t="s">
        <v>142</v>
      </c>
      <c r="H7" s="172" t="s">
        <v>143</v>
      </c>
      <c r="I7" s="173" t="s">
        <v>143</v>
      </c>
      <c r="J7" s="174" t="s">
        <v>144</v>
      </c>
      <c r="K7" s="175"/>
      <c r="L7" s="12"/>
    </row>
    <row r="8" spans="1:11" s="18" customFormat="1" ht="47.25" customHeight="1">
      <c r="A8" s="8" t="s">
        <v>31</v>
      </c>
      <c r="B8" s="25">
        <v>275</v>
      </c>
      <c r="C8" s="27">
        <f>B8*100/605144</f>
        <v>0.045443729095884615</v>
      </c>
      <c r="D8" s="26">
        <v>588</v>
      </c>
      <c r="E8" s="27">
        <f>D8*100/1911161</f>
        <v>0.03076663870809419</v>
      </c>
      <c r="F8" s="26"/>
      <c r="G8" s="26"/>
      <c r="H8" s="26"/>
      <c r="I8" s="26"/>
      <c r="J8" s="99"/>
      <c r="K8" s="99"/>
    </row>
    <row r="9" spans="1:11" s="18" customFormat="1" ht="47.25" customHeight="1">
      <c r="A9" s="4" t="s">
        <v>25</v>
      </c>
      <c r="B9" s="25">
        <f>F9+H9+J9</f>
        <v>0</v>
      </c>
      <c r="C9" s="27">
        <v>0.6187669990933816</v>
      </c>
      <c r="D9" s="26">
        <v>596</v>
      </c>
      <c r="E9" s="27">
        <v>0.41708947129010815</v>
      </c>
      <c r="F9" s="26"/>
      <c r="G9" s="26"/>
      <c r="H9" s="26"/>
      <c r="I9" s="26"/>
      <c r="J9" s="99"/>
      <c r="K9" s="99"/>
    </row>
    <row r="10" spans="1:11" s="18" customFormat="1" ht="47.25" customHeight="1">
      <c r="A10" s="4" t="s">
        <v>26</v>
      </c>
      <c r="B10" s="25">
        <v>307</v>
      </c>
      <c r="C10" s="27">
        <v>0.68</v>
      </c>
      <c r="D10" s="26">
        <v>707</v>
      </c>
      <c r="E10" s="27">
        <v>0.49</v>
      </c>
      <c r="F10" s="26"/>
      <c r="G10" s="26"/>
      <c r="H10" s="26"/>
      <c r="I10" s="26"/>
      <c r="J10" s="99"/>
      <c r="K10" s="99"/>
    </row>
    <row r="11" spans="1:11" s="18" customFormat="1" ht="47.25" customHeight="1">
      <c r="A11" s="9" t="s">
        <v>27</v>
      </c>
      <c r="B11" s="25">
        <v>332</v>
      </c>
      <c r="C11" s="27">
        <v>0.7301517484055421</v>
      </c>
      <c r="D11" s="26">
        <v>818</v>
      </c>
      <c r="E11" s="27">
        <v>0.5627911136796769</v>
      </c>
      <c r="F11" s="26"/>
      <c r="G11" s="26"/>
      <c r="H11" s="26"/>
      <c r="I11" s="26"/>
      <c r="J11" s="99"/>
      <c r="K11" s="99"/>
    </row>
    <row r="12" spans="1:11" s="19" customFormat="1" ht="47.25" customHeight="1">
      <c r="A12" s="4" t="s">
        <v>28</v>
      </c>
      <c r="B12" s="25">
        <v>358</v>
      </c>
      <c r="C12" s="27">
        <v>0.7301517484055421</v>
      </c>
      <c r="D12" s="26">
        <v>924</v>
      </c>
      <c r="E12" s="27">
        <v>0.5627911136796769</v>
      </c>
      <c r="F12" s="26"/>
      <c r="G12" s="26"/>
      <c r="H12" s="26"/>
      <c r="I12" s="26"/>
      <c r="J12" s="99"/>
      <c r="K12" s="99"/>
    </row>
    <row r="13" spans="1:11" s="19" customFormat="1" ht="47.25" customHeight="1">
      <c r="A13" s="4" t="s">
        <v>29</v>
      </c>
      <c r="B13" s="25">
        <v>365</v>
      </c>
      <c r="C13" s="27">
        <v>0.7301517484055421</v>
      </c>
      <c r="D13" s="26">
        <v>902</v>
      </c>
      <c r="E13" s="27">
        <v>0.59</v>
      </c>
      <c r="F13" s="26"/>
      <c r="G13" s="26"/>
      <c r="H13" s="26"/>
      <c r="I13" s="26"/>
      <c r="J13" s="99"/>
      <c r="K13" s="99"/>
    </row>
    <row r="14" spans="1:11" s="19" customFormat="1" ht="47.25" customHeight="1">
      <c r="A14" s="4" t="s">
        <v>32</v>
      </c>
      <c r="B14" s="25">
        <v>394</v>
      </c>
      <c r="C14" s="27">
        <v>0.77</v>
      </c>
      <c r="D14" s="26">
        <v>967</v>
      </c>
      <c r="E14" s="27">
        <v>0.63</v>
      </c>
      <c r="F14" s="26"/>
      <c r="G14" s="26"/>
      <c r="H14" s="26"/>
      <c r="I14" s="26"/>
      <c r="J14" s="99"/>
      <c r="K14" s="99"/>
    </row>
    <row r="15" spans="1:11" s="18" customFormat="1" ht="47.25" customHeight="1">
      <c r="A15" s="4" t="s">
        <v>119</v>
      </c>
      <c r="B15" s="81">
        <v>441</v>
      </c>
      <c r="C15" s="82">
        <v>0.84</v>
      </c>
      <c r="D15" s="83">
        <v>2334</v>
      </c>
      <c r="E15" s="27">
        <f>D15/155754*100</f>
        <v>1.4985168920220349</v>
      </c>
      <c r="F15" s="26">
        <v>2334</v>
      </c>
      <c r="G15" s="26">
        <v>583</v>
      </c>
      <c r="H15" s="26">
        <v>609</v>
      </c>
      <c r="I15" s="26">
        <v>1125</v>
      </c>
      <c r="J15" s="101">
        <v>17</v>
      </c>
      <c r="K15" s="101"/>
    </row>
    <row r="16" spans="1:11" s="18" customFormat="1" ht="47.25" customHeight="1">
      <c r="A16" s="4" t="s">
        <v>129</v>
      </c>
      <c r="B16" s="83">
        <v>466</v>
      </c>
      <c r="C16" s="82">
        <v>0.87</v>
      </c>
      <c r="D16" s="83">
        <v>2241</v>
      </c>
      <c r="E16" s="27">
        <f>D16/155754*100</f>
        <v>1.438807350052005</v>
      </c>
      <c r="F16" s="26">
        <v>2241</v>
      </c>
      <c r="G16" s="26">
        <v>547</v>
      </c>
      <c r="H16" s="26">
        <v>527</v>
      </c>
      <c r="I16" s="26">
        <v>1143</v>
      </c>
      <c r="J16" s="101">
        <v>24</v>
      </c>
      <c r="K16" s="101"/>
    </row>
    <row r="17" spans="1:11" s="18" customFormat="1" ht="47.25" customHeight="1" thickBot="1">
      <c r="A17" s="10" t="s">
        <v>145</v>
      </c>
      <c r="B17" s="78">
        <v>604</v>
      </c>
      <c r="C17" s="79">
        <v>0.84</v>
      </c>
      <c r="D17" s="80">
        <v>2049</v>
      </c>
      <c r="E17" s="28">
        <f>D17/155754*100</f>
        <v>1.3155360375977503</v>
      </c>
      <c r="F17" s="94">
        <v>2049</v>
      </c>
      <c r="G17" s="94">
        <v>443</v>
      </c>
      <c r="H17" s="94">
        <v>459</v>
      </c>
      <c r="I17" s="94">
        <v>1133</v>
      </c>
      <c r="J17" s="100">
        <v>14</v>
      </c>
      <c r="K17" s="100"/>
    </row>
    <row r="18" spans="1:7" s="21" customFormat="1" ht="16.5">
      <c r="A18" s="1" t="s">
        <v>134</v>
      </c>
      <c r="B18" s="20"/>
      <c r="C18" s="20"/>
      <c r="D18" s="20"/>
      <c r="E18" s="20"/>
      <c r="F18" s="20"/>
      <c r="G18" s="20"/>
    </row>
    <row r="19" spans="1:7" s="21" customFormat="1" ht="16.5">
      <c r="A19" s="2" t="s">
        <v>123</v>
      </c>
      <c r="B19" s="2"/>
      <c r="C19" s="2"/>
      <c r="D19" s="2"/>
      <c r="E19" s="2"/>
      <c r="F19" s="20"/>
      <c r="G19" s="20"/>
    </row>
    <row r="20" spans="1:7" s="21" customFormat="1" ht="15.75">
      <c r="A20" s="2"/>
      <c r="B20" s="2"/>
      <c r="C20" s="2"/>
      <c r="D20" s="2"/>
      <c r="E20" s="2"/>
      <c r="F20" s="20"/>
      <c r="G20" s="20"/>
    </row>
    <row r="21" spans="1:7" s="21" customFormat="1" ht="15.75">
      <c r="A21" s="2"/>
      <c r="B21" s="2"/>
      <c r="C21" s="2"/>
      <c r="D21" s="2"/>
      <c r="E21" s="2"/>
      <c r="F21" s="20"/>
      <c r="G21" s="20"/>
    </row>
    <row r="22" spans="1:7" s="21" customFormat="1" ht="15.75">
      <c r="A22" s="2"/>
      <c r="B22" s="2"/>
      <c r="C22" s="2"/>
      <c r="D22" s="2"/>
      <c r="E22" s="2"/>
      <c r="F22" s="20"/>
      <c r="G22" s="20"/>
    </row>
    <row r="23" spans="1:7" s="21" customFormat="1" ht="15.75">
      <c r="A23" s="2"/>
      <c r="B23" s="2"/>
      <c r="C23" s="2"/>
      <c r="D23" s="2"/>
      <c r="E23" s="2"/>
      <c r="F23" s="20"/>
      <c r="G23" s="20"/>
    </row>
    <row r="24" spans="1:7" s="21" customFormat="1" ht="15.75">
      <c r="A24" s="2"/>
      <c r="B24" s="2"/>
      <c r="C24" s="2"/>
      <c r="D24" s="2"/>
      <c r="E24" s="2"/>
      <c r="F24" s="20"/>
      <c r="G24" s="20"/>
    </row>
    <row r="25" spans="1:7" s="21" customFormat="1" ht="15.75">
      <c r="A25" s="2"/>
      <c r="B25" s="2"/>
      <c r="C25" s="2"/>
      <c r="D25" s="2"/>
      <c r="E25" s="2"/>
      <c r="F25" s="20"/>
      <c r="G25" s="20"/>
    </row>
    <row r="26" spans="1:11" s="21" customFormat="1" ht="15.75">
      <c r="A26" s="104" t="s">
        <v>149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</row>
  </sheetData>
  <sheetProtection/>
  <mergeCells count="18">
    <mergeCell ref="A2:K2"/>
    <mergeCell ref="A26:K26"/>
    <mergeCell ref="A5:A7"/>
    <mergeCell ref="B5:E5"/>
    <mergeCell ref="A3:K3"/>
    <mergeCell ref="F5:K5"/>
    <mergeCell ref="J6:K6"/>
    <mergeCell ref="J7:K7"/>
    <mergeCell ref="J8:K8"/>
    <mergeCell ref="J9:K9"/>
    <mergeCell ref="J10:K10"/>
    <mergeCell ref="J17:K17"/>
    <mergeCell ref="J15:K15"/>
    <mergeCell ref="J14:K14"/>
    <mergeCell ref="J13:K13"/>
    <mergeCell ref="J12:K12"/>
    <mergeCell ref="J11:K11"/>
    <mergeCell ref="J16:K16"/>
  </mergeCells>
  <printOptions/>
  <pageMargins left="0.25" right="0.25" top="0.75" bottom="0.75" header="0.3" footer="0.3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SheetLayoutView="100" workbookViewId="0" topLeftCell="A19">
      <selection activeCell="E19" sqref="E19:F21"/>
    </sheetView>
  </sheetViews>
  <sheetFormatPr defaultColWidth="9.00390625" defaultRowHeight="16.5"/>
  <cols>
    <col min="1" max="1" width="16.50390625" style="35" customWidth="1"/>
    <col min="2" max="2" width="9.25390625" style="35" customWidth="1"/>
    <col min="3" max="3" width="10.625" style="35" customWidth="1"/>
    <col min="4" max="4" width="9.75390625" style="35" customWidth="1"/>
    <col min="5" max="5" width="12.50390625" style="35" customWidth="1"/>
    <col min="6" max="6" width="14.50390625" style="35" customWidth="1"/>
    <col min="7" max="7" width="10.00390625" style="35" customWidth="1"/>
    <col min="8" max="8" width="9.75390625" style="35" customWidth="1"/>
    <col min="9" max="9" width="12.00390625" style="35" customWidth="1"/>
    <col min="10" max="10" width="7.50390625" style="35" customWidth="1"/>
    <col min="11" max="11" width="8.625" style="35" customWidth="1"/>
    <col min="12" max="12" width="11.375" style="35" customWidth="1"/>
    <col min="13" max="13" width="8.75390625" style="35" customWidth="1"/>
    <col min="14" max="14" width="9.375" style="35" customWidth="1"/>
    <col min="15" max="15" width="10.00390625" style="35" customWidth="1"/>
    <col min="16" max="16" width="10.50390625" style="35" customWidth="1"/>
    <col min="17" max="16384" width="9.00390625" style="35" customWidth="1"/>
  </cols>
  <sheetData>
    <row r="1" spans="1:16" s="39" customFormat="1" ht="14.25">
      <c r="A1" s="22" t="s">
        <v>0</v>
      </c>
      <c r="N1" s="18"/>
      <c r="P1" s="72" t="s">
        <v>12</v>
      </c>
    </row>
    <row r="2" spans="1:16" s="40" customFormat="1" ht="21">
      <c r="A2" s="115" t="s">
        <v>34</v>
      </c>
      <c r="B2" s="116"/>
      <c r="C2" s="116"/>
      <c r="D2" s="116"/>
      <c r="E2" s="116"/>
      <c r="F2" s="116"/>
      <c r="G2" s="116"/>
      <c r="H2" s="117" t="s">
        <v>35</v>
      </c>
      <c r="I2" s="117"/>
      <c r="J2" s="117"/>
      <c r="K2" s="117"/>
      <c r="L2" s="117"/>
      <c r="M2" s="117"/>
      <c r="N2" s="117"/>
      <c r="O2" s="117"/>
      <c r="P2" s="117"/>
    </row>
    <row r="3" spans="1:16" s="39" customFormat="1" ht="15" thickBot="1">
      <c r="A3" s="41"/>
      <c r="B3" s="41"/>
      <c r="C3" s="41"/>
      <c r="D3" s="41"/>
      <c r="E3" s="41"/>
      <c r="F3" s="41"/>
      <c r="G3" s="70" t="s">
        <v>33</v>
      </c>
      <c r="H3" s="41"/>
      <c r="I3" s="41"/>
      <c r="J3" s="41"/>
      <c r="K3" s="41"/>
      <c r="L3" s="41"/>
      <c r="M3" s="41"/>
      <c r="N3" s="41"/>
      <c r="O3" s="41"/>
      <c r="P3" s="71" t="s">
        <v>36</v>
      </c>
    </row>
    <row r="4" spans="1:16" s="36" customFormat="1" ht="29.25" customHeight="1">
      <c r="A4" s="119" t="s">
        <v>37</v>
      </c>
      <c r="B4" s="112" t="s">
        <v>38</v>
      </c>
      <c r="C4" s="110"/>
      <c r="D4" s="29" t="s">
        <v>1</v>
      </c>
      <c r="E4" s="29" t="s">
        <v>2</v>
      </c>
      <c r="F4" s="29" t="s">
        <v>3</v>
      </c>
      <c r="G4" s="29" t="s">
        <v>4</v>
      </c>
      <c r="H4" s="30" t="s">
        <v>5</v>
      </c>
      <c r="I4" s="29" t="s">
        <v>39</v>
      </c>
      <c r="J4" s="29" t="s">
        <v>7</v>
      </c>
      <c r="K4" s="122" t="s">
        <v>8</v>
      </c>
      <c r="L4" s="29" t="s">
        <v>9</v>
      </c>
      <c r="M4" s="122" t="s">
        <v>10</v>
      </c>
      <c r="N4" s="29" t="s">
        <v>11</v>
      </c>
      <c r="O4" s="30" t="s">
        <v>6</v>
      </c>
      <c r="P4" s="124" t="s">
        <v>121</v>
      </c>
    </row>
    <row r="5" spans="1:16" s="36" customFormat="1" ht="27" customHeight="1">
      <c r="A5" s="120"/>
      <c r="B5" s="31" t="s">
        <v>40</v>
      </c>
      <c r="C5" s="6" t="s">
        <v>41</v>
      </c>
      <c r="D5" s="32" t="s">
        <v>42</v>
      </c>
      <c r="E5" s="32" t="s">
        <v>43</v>
      </c>
      <c r="F5" s="32" t="s">
        <v>44</v>
      </c>
      <c r="G5" s="32" t="s">
        <v>42</v>
      </c>
      <c r="H5" s="31" t="s">
        <v>42</v>
      </c>
      <c r="I5" s="32" t="s">
        <v>45</v>
      </c>
      <c r="J5" s="32" t="s">
        <v>46</v>
      </c>
      <c r="K5" s="123"/>
      <c r="L5" s="32" t="s">
        <v>47</v>
      </c>
      <c r="M5" s="123"/>
      <c r="N5" s="32" t="s">
        <v>48</v>
      </c>
      <c r="O5" s="31" t="s">
        <v>42</v>
      </c>
      <c r="P5" s="125"/>
    </row>
    <row r="6" spans="1:16" s="36" customFormat="1" ht="69" customHeight="1" thickBot="1">
      <c r="A6" s="121"/>
      <c r="B6" s="37" t="s">
        <v>23</v>
      </c>
      <c r="C6" s="15" t="s">
        <v>49</v>
      </c>
      <c r="D6" s="37" t="s">
        <v>50</v>
      </c>
      <c r="E6" s="37" t="s">
        <v>51</v>
      </c>
      <c r="F6" s="15" t="s">
        <v>51</v>
      </c>
      <c r="G6" s="15" t="s">
        <v>52</v>
      </c>
      <c r="H6" s="37" t="s">
        <v>53</v>
      </c>
      <c r="I6" s="37" t="s">
        <v>55</v>
      </c>
      <c r="J6" s="37" t="s">
        <v>56</v>
      </c>
      <c r="K6" s="37" t="s">
        <v>57</v>
      </c>
      <c r="L6" s="37" t="s">
        <v>58</v>
      </c>
      <c r="M6" s="37" t="s">
        <v>59</v>
      </c>
      <c r="N6" s="37" t="s">
        <v>60</v>
      </c>
      <c r="O6" s="37" t="s">
        <v>54</v>
      </c>
      <c r="P6" s="16" t="s">
        <v>120</v>
      </c>
    </row>
    <row r="7" spans="1:16" s="39" customFormat="1" ht="52.5" customHeight="1">
      <c r="A7" s="17" t="s">
        <v>24</v>
      </c>
      <c r="B7" s="45">
        <f aca="true" t="shared" si="0" ref="B7:B12">SUM(D7:P7)</f>
        <v>4678</v>
      </c>
      <c r="C7" s="46">
        <v>3.33</v>
      </c>
      <c r="D7" s="44">
        <v>218</v>
      </c>
      <c r="E7" s="44">
        <v>553</v>
      </c>
      <c r="F7" s="44">
        <v>68</v>
      </c>
      <c r="G7" s="44">
        <v>1895</v>
      </c>
      <c r="H7" s="44">
        <v>488</v>
      </c>
      <c r="I7" s="44">
        <v>463</v>
      </c>
      <c r="J7" s="44">
        <v>22</v>
      </c>
      <c r="K7" s="44">
        <v>19</v>
      </c>
      <c r="L7" s="44">
        <v>78</v>
      </c>
      <c r="M7" s="44">
        <v>35</v>
      </c>
      <c r="N7" s="44">
        <v>368</v>
      </c>
      <c r="O7" s="44">
        <v>420</v>
      </c>
      <c r="P7" s="44">
        <v>51</v>
      </c>
    </row>
    <row r="8" spans="1:16" s="39" customFormat="1" ht="52.5" customHeight="1">
      <c r="A8" s="4" t="s">
        <v>25</v>
      </c>
      <c r="B8" s="45">
        <f t="shared" si="0"/>
        <v>4956</v>
      </c>
      <c r="C8" s="46">
        <v>3.47</v>
      </c>
      <c r="D8" s="44">
        <v>224</v>
      </c>
      <c r="E8" s="44">
        <v>600</v>
      </c>
      <c r="F8" s="44">
        <v>74</v>
      </c>
      <c r="G8" s="44">
        <v>1947</v>
      </c>
      <c r="H8" s="44">
        <v>519</v>
      </c>
      <c r="I8" s="44">
        <v>501</v>
      </c>
      <c r="J8" s="44">
        <v>23</v>
      </c>
      <c r="K8" s="44">
        <v>19</v>
      </c>
      <c r="L8" s="44">
        <v>82</v>
      </c>
      <c r="M8" s="44">
        <v>41</v>
      </c>
      <c r="N8" s="44">
        <v>414</v>
      </c>
      <c r="O8" s="44">
        <v>463</v>
      </c>
      <c r="P8" s="44">
        <v>49</v>
      </c>
    </row>
    <row r="9" spans="1:16" s="39" customFormat="1" ht="52.5" customHeight="1">
      <c r="A9" s="4" t="s">
        <v>26</v>
      </c>
      <c r="B9" s="45">
        <f t="shared" si="0"/>
        <v>5189</v>
      </c>
      <c r="C9" s="46">
        <v>3.57</v>
      </c>
      <c r="D9" s="44">
        <v>231</v>
      </c>
      <c r="E9" s="44">
        <v>614</v>
      </c>
      <c r="F9" s="44">
        <v>81</v>
      </c>
      <c r="G9" s="44">
        <v>2002</v>
      </c>
      <c r="H9" s="44">
        <v>538</v>
      </c>
      <c r="I9" s="44">
        <v>551</v>
      </c>
      <c r="J9" s="44">
        <v>23</v>
      </c>
      <c r="K9" s="44">
        <v>23</v>
      </c>
      <c r="L9" s="44">
        <v>94</v>
      </c>
      <c r="M9" s="44">
        <v>40</v>
      </c>
      <c r="N9" s="44">
        <v>446</v>
      </c>
      <c r="O9" s="44">
        <v>494</v>
      </c>
      <c r="P9" s="44">
        <v>52</v>
      </c>
    </row>
    <row r="10" spans="1:16" s="39" customFormat="1" ht="52.5" customHeight="1">
      <c r="A10" s="4" t="s">
        <v>27</v>
      </c>
      <c r="B10" s="45">
        <f t="shared" si="0"/>
        <v>5239</v>
      </c>
      <c r="C10" s="46">
        <v>3.54</v>
      </c>
      <c r="D10" s="44">
        <v>227</v>
      </c>
      <c r="E10" s="44">
        <v>655</v>
      </c>
      <c r="F10" s="44">
        <v>70</v>
      </c>
      <c r="G10" s="44">
        <v>1941</v>
      </c>
      <c r="H10" s="44">
        <v>545</v>
      </c>
      <c r="I10" s="44">
        <v>579</v>
      </c>
      <c r="J10" s="44">
        <v>22</v>
      </c>
      <c r="K10" s="44">
        <v>30</v>
      </c>
      <c r="L10" s="44">
        <v>117</v>
      </c>
      <c r="M10" s="44">
        <v>46</v>
      </c>
      <c r="N10" s="44">
        <v>467</v>
      </c>
      <c r="O10" s="44">
        <v>511</v>
      </c>
      <c r="P10" s="44">
        <v>29</v>
      </c>
    </row>
    <row r="11" spans="1:16" s="39" customFormat="1" ht="52.5" customHeight="1">
      <c r="A11" s="4" t="s">
        <v>28</v>
      </c>
      <c r="B11" s="45">
        <f t="shared" si="0"/>
        <v>5540</v>
      </c>
      <c r="C11" s="46">
        <v>3.67</v>
      </c>
      <c r="D11" s="44">
        <v>239</v>
      </c>
      <c r="E11" s="44">
        <v>688</v>
      </c>
      <c r="F11" s="44">
        <v>81</v>
      </c>
      <c r="G11" s="44">
        <v>1991</v>
      </c>
      <c r="H11" s="44">
        <v>562</v>
      </c>
      <c r="I11" s="44">
        <v>637</v>
      </c>
      <c r="J11" s="44">
        <v>23</v>
      </c>
      <c r="K11" s="44">
        <v>24</v>
      </c>
      <c r="L11" s="44">
        <v>127</v>
      </c>
      <c r="M11" s="44">
        <v>58</v>
      </c>
      <c r="N11" s="44">
        <v>495</v>
      </c>
      <c r="O11" s="44">
        <v>549</v>
      </c>
      <c r="P11" s="44">
        <v>66</v>
      </c>
    </row>
    <row r="12" spans="1:16" s="38" customFormat="1" ht="52.5" customHeight="1">
      <c r="A12" s="4" t="s">
        <v>29</v>
      </c>
      <c r="B12" s="45">
        <f t="shared" si="0"/>
        <v>5806</v>
      </c>
      <c r="C12" s="46">
        <v>6.31</v>
      </c>
      <c r="D12" s="44">
        <v>251</v>
      </c>
      <c r="E12" s="44">
        <v>724</v>
      </c>
      <c r="F12" s="44">
        <v>88</v>
      </c>
      <c r="G12" s="44">
        <v>2045</v>
      </c>
      <c r="H12" s="44">
        <v>579</v>
      </c>
      <c r="I12" s="44">
        <v>676</v>
      </c>
      <c r="J12" s="44">
        <v>21</v>
      </c>
      <c r="K12" s="44">
        <v>28</v>
      </c>
      <c r="L12" s="44">
        <v>133</v>
      </c>
      <c r="M12" s="44">
        <v>63</v>
      </c>
      <c r="N12" s="44">
        <v>523</v>
      </c>
      <c r="O12" s="44">
        <v>609</v>
      </c>
      <c r="P12" s="44">
        <v>66</v>
      </c>
    </row>
    <row r="13" spans="1:16" s="38" customFormat="1" ht="52.5" customHeight="1">
      <c r="A13" s="4" t="s">
        <v>32</v>
      </c>
      <c r="B13" s="45">
        <f>SUM(D13:P13)</f>
        <v>6145</v>
      </c>
      <c r="C13" s="46">
        <v>6.68</v>
      </c>
      <c r="D13" s="44">
        <v>252</v>
      </c>
      <c r="E13" s="44">
        <v>740</v>
      </c>
      <c r="F13" s="44">
        <v>95</v>
      </c>
      <c r="G13" s="44">
        <v>2054</v>
      </c>
      <c r="H13" s="44">
        <v>623</v>
      </c>
      <c r="I13" s="44">
        <v>704</v>
      </c>
      <c r="J13" s="44">
        <v>21</v>
      </c>
      <c r="K13" s="44">
        <v>23</v>
      </c>
      <c r="L13" s="44">
        <v>142</v>
      </c>
      <c r="M13" s="44">
        <v>91</v>
      </c>
      <c r="N13" s="44">
        <v>669</v>
      </c>
      <c r="O13" s="44">
        <v>643</v>
      </c>
      <c r="P13" s="44">
        <v>88</v>
      </c>
    </row>
    <row r="14" spans="1:16" s="76" customFormat="1" ht="52.5" customHeight="1">
      <c r="A14" s="84" t="s">
        <v>119</v>
      </c>
      <c r="B14" s="85">
        <f>SUM(D14:P14)</f>
        <v>5780</v>
      </c>
      <c r="C14" s="86">
        <v>6.68</v>
      </c>
      <c r="D14" s="87">
        <v>211</v>
      </c>
      <c r="E14" s="87">
        <v>609</v>
      </c>
      <c r="F14" s="87">
        <v>72</v>
      </c>
      <c r="G14" s="87">
        <v>1628</v>
      </c>
      <c r="H14" s="87">
        <v>459</v>
      </c>
      <c r="I14" s="87">
        <v>537</v>
      </c>
      <c r="J14" s="87">
        <v>21</v>
      </c>
      <c r="K14" s="87">
        <v>15</v>
      </c>
      <c r="L14" s="87">
        <v>45</v>
      </c>
      <c r="M14" s="87">
        <v>29</v>
      </c>
      <c r="N14" s="87">
        <v>285</v>
      </c>
      <c r="O14" s="87">
        <v>379</v>
      </c>
      <c r="P14" s="87">
        <f>61+1429</f>
        <v>1490</v>
      </c>
    </row>
    <row r="15" spans="1:16" s="76" customFormat="1" ht="52.5" customHeight="1">
      <c r="A15" s="84" t="s">
        <v>130</v>
      </c>
      <c r="B15" s="87">
        <f>SUM(D15:P15)</f>
        <v>6016</v>
      </c>
      <c r="C15" s="86">
        <v>7.58</v>
      </c>
      <c r="D15" s="87">
        <v>191</v>
      </c>
      <c r="E15" s="87">
        <v>580</v>
      </c>
      <c r="F15" s="87">
        <v>56</v>
      </c>
      <c r="G15" s="87">
        <v>1601</v>
      </c>
      <c r="H15" s="87">
        <v>419</v>
      </c>
      <c r="I15" s="87">
        <v>539</v>
      </c>
      <c r="J15" s="87">
        <v>19</v>
      </c>
      <c r="K15" s="87">
        <v>12</v>
      </c>
      <c r="L15" s="87">
        <v>42</v>
      </c>
      <c r="M15" s="87">
        <v>24</v>
      </c>
      <c r="N15" s="87">
        <v>282</v>
      </c>
      <c r="O15" s="87">
        <v>347</v>
      </c>
      <c r="P15" s="87">
        <v>1904</v>
      </c>
    </row>
    <row r="16" spans="1:16" s="76" customFormat="1" ht="52.5" customHeight="1" thickBot="1">
      <c r="A16" s="75" t="s">
        <v>145</v>
      </c>
      <c r="B16" s="95">
        <v>6021</v>
      </c>
      <c r="C16" s="96">
        <v>0.28</v>
      </c>
      <c r="D16" s="95">
        <v>176</v>
      </c>
      <c r="E16" s="95">
        <v>502</v>
      </c>
      <c r="F16" s="95">
        <v>45</v>
      </c>
      <c r="G16" s="95">
        <v>1481</v>
      </c>
      <c r="H16" s="95">
        <v>343</v>
      </c>
      <c r="I16" s="95">
        <v>468</v>
      </c>
      <c r="J16" s="95">
        <v>18</v>
      </c>
      <c r="K16" s="95">
        <v>7</v>
      </c>
      <c r="L16" s="95">
        <v>25</v>
      </c>
      <c r="M16" s="95">
        <v>8</v>
      </c>
      <c r="N16" s="95">
        <v>276</v>
      </c>
      <c r="O16" s="95">
        <v>264</v>
      </c>
      <c r="P16" s="95">
        <v>2381</v>
      </c>
    </row>
    <row r="17" spans="1:8" s="40" customFormat="1" ht="16.5">
      <c r="A17" s="1" t="s">
        <v>125</v>
      </c>
      <c r="H17" s="2" t="s">
        <v>124</v>
      </c>
    </row>
    <row r="18" spans="1:8" s="40" customFormat="1" ht="16.5">
      <c r="A18" s="1"/>
      <c r="H18" s="2"/>
    </row>
    <row r="19" spans="1:8" s="40" customFormat="1" ht="16.5">
      <c r="A19" s="1"/>
      <c r="H19" s="2"/>
    </row>
    <row r="20" spans="1:8" s="40" customFormat="1" ht="16.5">
      <c r="A20" s="1"/>
      <c r="H20" s="2"/>
    </row>
    <row r="21" spans="1:8" s="40" customFormat="1" ht="16.5">
      <c r="A21" s="1"/>
      <c r="H21" s="2"/>
    </row>
    <row r="22" spans="1:8" s="40" customFormat="1" ht="16.5">
      <c r="A22" s="1"/>
      <c r="H22" s="2"/>
    </row>
    <row r="23" spans="1:16" s="40" customFormat="1" ht="15.75">
      <c r="A23" s="118" t="s">
        <v>150</v>
      </c>
      <c r="B23" s="118"/>
      <c r="C23" s="118"/>
      <c r="D23" s="118"/>
      <c r="E23" s="118"/>
      <c r="F23" s="118"/>
      <c r="G23" s="118"/>
      <c r="H23" s="118" t="s">
        <v>151</v>
      </c>
      <c r="I23" s="118"/>
      <c r="J23" s="118"/>
      <c r="K23" s="118"/>
      <c r="L23" s="118"/>
      <c r="M23" s="118"/>
      <c r="N23" s="118"/>
      <c r="O23" s="118"/>
      <c r="P23" s="118"/>
    </row>
  </sheetData>
  <sheetProtection/>
  <mergeCells count="9">
    <mergeCell ref="A2:G2"/>
    <mergeCell ref="H2:P2"/>
    <mergeCell ref="A23:G23"/>
    <mergeCell ref="H23:P23"/>
    <mergeCell ref="A4:A6"/>
    <mergeCell ref="B4:C4"/>
    <mergeCell ref="K4:K5"/>
    <mergeCell ref="M4:M5"/>
    <mergeCell ref="P4:P5"/>
  </mergeCells>
  <printOptions/>
  <pageMargins left="0.6299212598425197" right="0.6299212598425197" top="0.984251968503937" bottom="0.7874015748031497" header="0.5118110236220472" footer="0.5118110236220472"/>
  <pageSetup horizontalDpi="600" verticalDpi="600" orientation="portrait" paperSize="9" scale="92" r:id="rId1"/>
  <colBreaks count="1" manualBreakCount="1">
    <brk id="7" max="17" man="1"/>
  </colBreaks>
  <ignoredErrors>
    <ignoredError sqref="B7:B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D35"/>
  <sheetViews>
    <sheetView tabSelected="1" zoomScalePageLayoutView="0" workbookViewId="0" topLeftCell="V16">
      <selection activeCell="AI28" sqref="AI28"/>
    </sheetView>
  </sheetViews>
  <sheetFormatPr defaultColWidth="9.00390625" defaultRowHeight="16.5"/>
  <cols>
    <col min="1" max="1" width="13.50390625" style="11" customWidth="1"/>
    <col min="2" max="7" width="6.00390625" style="11" customWidth="1"/>
    <col min="8" max="8" width="6.375" style="11" customWidth="1"/>
    <col min="9" max="21" width="6.00390625" style="11" customWidth="1"/>
    <col min="22" max="22" width="6.50390625" style="11" customWidth="1"/>
    <col min="23" max="28" width="6.00390625" style="11" customWidth="1"/>
    <col min="29" max="29" width="13.50390625" style="11" customWidth="1"/>
    <col min="30" max="41" width="6.50390625" style="11" customWidth="1"/>
    <col min="42" max="44" width="8.375" style="11" customWidth="1"/>
    <col min="45" max="53" width="6.625" style="11" customWidth="1"/>
    <col min="54" max="74" width="6.00390625" style="11" customWidth="1"/>
    <col min="75" max="16384" width="9.00390625" style="11" customWidth="1"/>
  </cols>
  <sheetData>
    <row r="1" spans="1:53" s="34" customFormat="1" ht="14.25">
      <c r="A1" s="22" t="s">
        <v>61</v>
      </c>
      <c r="J1" s="51"/>
      <c r="L1" s="33"/>
      <c r="AB1" s="72" t="s">
        <v>62</v>
      </c>
      <c r="AC1" s="22" t="s">
        <v>61</v>
      </c>
      <c r="BA1" s="72" t="s">
        <v>62</v>
      </c>
    </row>
    <row r="2" spans="1:55" s="53" customFormat="1" ht="21">
      <c r="A2" s="161" t="s">
        <v>114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 t="s">
        <v>115</v>
      </c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1" t="s">
        <v>116</v>
      </c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3" t="s">
        <v>117</v>
      </c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52"/>
      <c r="BC2" s="52"/>
    </row>
    <row r="3" spans="1:54" s="34" customFormat="1" ht="15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70" t="s">
        <v>63</v>
      </c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71" t="s">
        <v>64</v>
      </c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70" t="s">
        <v>63</v>
      </c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71" t="s">
        <v>64</v>
      </c>
      <c r="BB3" s="51"/>
    </row>
    <row r="4" spans="1:54" s="13" customFormat="1" ht="24.75" customHeight="1">
      <c r="A4" s="136" t="s">
        <v>65</v>
      </c>
      <c r="B4" s="139" t="s">
        <v>66</v>
      </c>
      <c r="C4" s="140"/>
      <c r="D4" s="141"/>
      <c r="E4" s="145" t="s">
        <v>67</v>
      </c>
      <c r="F4" s="146"/>
      <c r="G4" s="146"/>
      <c r="H4" s="146"/>
      <c r="I4" s="146"/>
      <c r="J4" s="146"/>
      <c r="K4" s="146"/>
      <c r="L4" s="146"/>
      <c r="M4" s="147"/>
      <c r="N4" s="109" t="s">
        <v>68</v>
      </c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49" t="s">
        <v>65</v>
      </c>
      <c r="AD4" s="167" t="s">
        <v>69</v>
      </c>
      <c r="AE4" s="146"/>
      <c r="AF4" s="146"/>
      <c r="AG4" s="146"/>
      <c r="AH4" s="146"/>
      <c r="AI4" s="146"/>
      <c r="AJ4" s="146"/>
      <c r="AK4" s="146"/>
      <c r="AL4" s="146"/>
      <c r="AM4" s="146"/>
      <c r="AN4" s="147"/>
      <c r="AO4" s="109" t="s">
        <v>70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2"/>
    </row>
    <row r="5" spans="1:54" s="13" customFormat="1" ht="24.75" customHeight="1">
      <c r="A5" s="137"/>
      <c r="B5" s="142"/>
      <c r="C5" s="143"/>
      <c r="D5" s="144"/>
      <c r="E5" s="133" t="s">
        <v>71</v>
      </c>
      <c r="F5" s="134"/>
      <c r="G5" s="135"/>
      <c r="H5" s="133" t="s">
        <v>72</v>
      </c>
      <c r="I5" s="134"/>
      <c r="J5" s="135"/>
      <c r="K5" s="133" t="s">
        <v>73</v>
      </c>
      <c r="L5" s="134"/>
      <c r="M5" s="135"/>
      <c r="N5" s="165" t="s">
        <v>74</v>
      </c>
      <c r="O5" s="134"/>
      <c r="P5" s="135"/>
      <c r="Q5" s="166" t="s">
        <v>75</v>
      </c>
      <c r="R5" s="128"/>
      <c r="S5" s="129"/>
      <c r="T5" s="148" t="s">
        <v>76</v>
      </c>
      <c r="U5" s="128"/>
      <c r="V5" s="129"/>
      <c r="W5" s="148" t="s">
        <v>77</v>
      </c>
      <c r="X5" s="128"/>
      <c r="Y5" s="129"/>
      <c r="Z5" s="152" t="s">
        <v>78</v>
      </c>
      <c r="AA5" s="143"/>
      <c r="AB5" s="143"/>
      <c r="AC5" s="150"/>
      <c r="AD5" s="127" t="s">
        <v>79</v>
      </c>
      <c r="AE5" s="128"/>
      <c r="AF5" s="129"/>
      <c r="AG5" s="133" t="s">
        <v>80</v>
      </c>
      <c r="AH5" s="134"/>
      <c r="AI5" s="135"/>
      <c r="AJ5" s="130" t="s">
        <v>81</v>
      </c>
      <c r="AK5" s="131"/>
      <c r="AL5" s="132"/>
      <c r="AM5" s="55"/>
      <c r="AN5" s="77" t="s">
        <v>82</v>
      </c>
      <c r="AO5" s="54"/>
      <c r="AP5" s="130" t="s">
        <v>83</v>
      </c>
      <c r="AQ5" s="131"/>
      <c r="AR5" s="132"/>
      <c r="AS5" s="130" t="s">
        <v>84</v>
      </c>
      <c r="AT5" s="131"/>
      <c r="AU5" s="132"/>
      <c r="AV5" s="130" t="s">
        <v>85</v>
      </c>
      <c r="AW5" s="131"/>
      <c r="AX5" s="132"/>
      <c r="AY5" s="130" t="s">
        <v>86</v>
      </c>
      <c r="AZ5" s="131"/>
      <c r="BA5" s="142"/>
      <c r="BB5" s="12"/>
    </row>
    <row r="6" spans="1:54" s="13" customFormat="1" ht="24.75" customHeight="1">
      <c r="A6" s="137"/>
      <c r="B6" s="160" t="s">
        <v>87</v>
      </c>
      <c r="C6" s="156"/>
      <c r="D6" s="157"/>
      <c r="E6" s="158" t="s">
        <v>88</v>
      </c>
      <c r="F6" s="156"/>
      <c r="G6" s="157"/>
      <c r="H6" s="158" t="s">
        <v>89</v>
      </c>
      <c r="I6" s="156"/>
      <c r="J6" s="157"/>
      <c r="K6" s="158" t="s">
        <v>90</v>
      </c>
      <c r="L6" s="156"/>
      <c r="M6" s="157"/>
      <c r="N6" s="156" t="s">
        <v>91</v>
      </c>
      <c r="O6" s="156"/>
      <c r="P6" s="157"/>
      <c r="Q6" s="158" t="s">
        <v>92</v>
      </c>
      <c r="R6" s="156"/>
      <c r="S6" s="157"/>
      <c r="T6" s="158" t="s">
        <v>93</v>
      </c>
      <c r="U6" s="156"/>
      <c r="V6" s="157"/>
      <c r="W6" s="158" t="s">
        <v>94</v>
      </c>
      <c r="X6" s="156"/>
      <c r="Y6" s="157"/>
      <c r="Z6" s="158" t="s">
        <v>95</v>
      </c>
      <c r="AA6" s="156"/>
      <c r="AB6" s="156"/>
      <c r="AC6" s="150"/>
      <c r="AD6" s="159" t="s">
        <v>87</v>
      </c>
      <c r="AE6" s="154"/>
      <c r="AF6" s="155"/>
      <c r="AG6" s="153" t="s">
        <v>96</v>
      </c>
      <c r="AH6" s="154"/>
      <c r="AI6" s="155"/>
      <c r="AJ6" s="153" t="s">
        <v>97</v>
      </c>
      <c r="AK6" s="154"/>
      <c r="AL6" s="155"/>
      <c r="AM6" s="57"/>
      <c r="AN6" s="56" t="s">
        <v>98</v>
      </c>
      <c r="AO6" s="58"/>
      <c r="AP6" s="153" t="s">
        <v>99</v>
      </c>
      <c r="AQ6" s="154"/>
      <c r="AR6" s="155"/>
      <c r="AS6" s="153" t="s">
        <v>100</v>
      </c>
      <c r="AT6" s="154"/>
      <c r="AU6" s="155"/>
      <c r="AV6" s="153" t="s">
        <v>101</v>
      </c>
      <c r="AW6" s="154"/>
      <c r="AX6" s="155"/>
      <c r="AY6" s="153" t="s">
        <v>95</v>
      </c>
      <c r="AZ6" s="154"/>
      <c r="BA6" s="154"/>
      <c r="BB6" s="12"/>
    </row>
    <row r="7" spans="1:54" s="13" customFormat="1" ht="24.75" customHeight="1">
      <c r="A7" s="137"/>
      <c r="B7" s="49" t="s">
        <v>102</v>
      </c>
      <c r="C7" s="32" t="s">
        <v>103</v>
      </c>
      <c r="D7" s="32" t="s">
        <v>104</v>
      </c>
      <c r="E7" s="32" t="s">
        <v>102</v>
      </c>
      <c r="F7" s="32" t="s">
        <v>103</v>
      </c>
      <c r="G7" s="32" t="s">
        <v>104</v>
      </c>
      <c r="H7" s="32" t="s">
        <v>102</v>
      </c>
      <c r="I7" s="32" t="s">
        <v>103</v>
      </c>
      <c r="J7" s="32" t="s">
        <v>104</v>
      </c>
      <c r="K7" s="32" t="s">
        <v>102</v>
      </c>
      <c r="L7" s="32" t="s">
        <v>103</v>
      </c>
      <c r="M7" s="32" t="s">
        <v>104</v>
      </c>
      <c r="N7" s="50" t="s">
        <v>102</v>
      </c>
      <c r="O7" s="32" t="s">
        <v>103</v>
      </c>
      <c r="P7" s="31" t="s">
        <v>104</v>
      </c>
      <c r="Q7" s="32" t="s">
        <v>102</v>
      </c>
      <c r="R7" s="31" t="s">
        <v>103</v>
      </c>
      <c r="S7" s="32" t="s">
        <v>104</v>
      </c>
      <c r="T7" s="31" t="s">
        <v>102</v>
      </c>
      <c r="U7" s="32" t="s">
        <v>103</v>
      </c>
      <c r="V7" s="31" t="s">
        <v>104</v>
      </c>
      <c r="W7" s="32" t="s">
        <v>102</v>
      </c>
      <c r="X7" s="31" t="s">
        <v>103</v>
      </c>
      <c r="Y7" s="32" t="s">
        <v>104</v>
      </c>
      <c r="Z7" s="31" t="s">
        <v>102</v>
      </c>
      <c r="AA7" s="32" t="s">
        <v>103</v>
      </c>
      <c r="AB7" s="48" t="s">
        <v>104</v>
      </c>
      <c r="AC7" s="150"/>
      <c r="AD7" s="49" t="s">
        <v>102</v>
      </c>
      <c r="AE7" s="32" t="s">
        <v>103</v>
      </c>
      <c r="AF7" s="32" t="s">
        <v>104</v>
      </c>
      <c r="AG7" s="32" t="s">
        <v>102</v>
      </c>
      <c r="AH7" s="32" t="s">
        <v>103</v>
      </c>
      <c r="AI7" s="32" t="s">
        <v>104</v>
      </c>
      <c r="AJ7" s="32" t="s">
        <v>102</v>
      </c>
      <c r="AK7" s="32" t="s">
        <v>103</v>
      </c>
      <c r="AL7" s="32" t="s">
        <v>104</v>
      </c>
      <c r="AM7" s="7" t="s">
        <v>102</v>
      </c>
      <c r="AN7" s="7" t="s">
        <v>103</v>
      </c>
      <c r="AO7" s="50" t="s">
        <v>104</v>
      </c>
      <c r="AP7" s="31" t="s">
        <v>102</v>
      </c>
      <c r="AQ7" s="32" t="s">
        <v>103</v>
      </c>
      <c r="AR7" s="31" t="s">
        <v>104</v>
      </c>
      <c r="AS7" s="32" t="s">
        <v>102</v>
      </c>
      <c r="AT7" s="31" t="s">
        <v>103</v>
      </c>
      <c r="AU7" s="32" t="s">
        <v>104</v>
      </c>
      <c r="AV7" s="31" t="s">
        <v>102</v>
      </c>
      <c r="AW7" s="32" t="s">
        <v>103</v>
      </c>
      <c r="AX7" s="31" t="s">
        <v>104</v>
      </c>
      <c r="AY7" s="32" t="s">
        <v>102</v>
      </c>
      <c r="AZ7" s="31" t="s">
        <v>103</v>
      </c>
      <c r="BA7" s="42" t="s">
        <v>104</v>
      </c>
      <c r="BB7" s="12"/>
    </row>
    <row r="8" spans="1:54" s="13" customFormat="1" ht="36" customHeight="1" thickBot="1">
      <c r="A8" s="138"/>
      <c r="B8" s="59" t="s">
        <v>88</v>
      </c>
      <c r="C8" s="15" t="s">
        <v>105</v>
      </c>
      <c r="D8" s="15" t="s">
        <v>106</v>
      </c>
      <c r="E8" s="60" t="s">
        <v>88</v>
      </c>
      <c r="F8" s="15" t="s">
        <v>105</v>
      </c>
      <c r="G8" s="15" t="s">
        <v>106</v>
      </c>
      <c r="H8" s="60" t="s">
        <v>88</v>
      </c>
      <c r="I8" s="15" t="s">
        <v>105</v>
      </c>
      <c r="J8" s="15" t="s">
        <v>106</v>
      </c>
      <c r="K8" s="60" t="s">
        <v>88</v>
      </c>
      <c r="L8" s="15" t="s">
        <v>105</v>
      </c>
      <c r="M8" s="15" t="s">
        <v>106</v>
      </c>
      <c r="N8" s="61" t="s">
        <v>88</v>
      </c>
      <c r="O8" s="15" t="s">
        <v>105</v>
      </c>
      <c r="P8" s="37" t="s">
        <v>106</v>
      </c>
      <c r="Q8" s="60" t="s">
        <v>88</v>
      </c>
      <c r="R8" s="37" t="s">
        <v>105</v>
      </c>
      <c r="S8" s="15" t="s">
        <v>106</v>
      </c>
      <c r="T8" s="61" t="s">
        <v>88</v>
      </c>
      <c r="U8" s="15" t="s">
        <v>105</v>
      </c>
      <c r="V8" s="37" t="s">
        <v>106</v>
      </c>
      <c r="W8" s="60" t="s">
        <v>88</v>
      </c>
      <c r="X8" s="37" t="s">
        <v>105</v>
      </c>
      <c r="Y8" s="15" t="s">
        <v>106</v>
      </c>
      <c r="Z8" s="61" t="s">
        <v>88</v>
      </c>
      <c r="AA8" s="15" t="s">
        <v>105</v>
      </c>
      <c r="AB8" s="43" t="s">
        <v>106</v>
      </c>
      <c r="AC8" s="151"/>
      <c r="AD8" s="59" t="s">
        <v>88</v>
      </c>
      <c r="AE8" s="15" t="s">
        <v>105</v>
      </c>
      <c r="AF8" s="15" t="s">
        <v>106</v>
      </c>
      <c r="AG8" s="60" t="s">
        <v>88</v>
      </c>
      <c r="AH8" s="15" t="s">
        <v>105</v>
      </c>
      <c r="AI8" s="15" t="s">
        <v>106</v>
      </c>
      <c r="AJ8" s="60" t="s">
        <v>88</v>
      </c>
      <c r="AK8" s="15" t="s">
        <v>105</v>
      </c>
      <c r="AL8" s="15" t="s">
        <v>106</v>
      </c>
      <c r="AM8" s="60" t="s">
        <v>88</v>
      </c>
      <c r="AN8" s="15" t="s">
        <v>105</v>
      </c>
      <c r="AO8" s="37" t="s">
        <v>106</v>
      </c>
      <c r="AP8" s="61" t="s">
        <v>88</v>
      </c>
      <c r="AQ8" s="15" t="s">
        <v>105</v>
      </c>
      <c r="AR8" s="37" t="s">
        <v>106</v>
      </c>
      <c r="AS8" s="60" t="s">
        <v>88</v>
      </c>
      <c r="AT8" s="37" t="s">
        <v>105</v>
      </c>
      <c r="AU8" s="15" t="s">
        <v>106</v>
      </c>
      <c r="AV8" s="61" t="s">
        <v>88</v>
      </c>
      <c r="AW8" s="15" t="s">
        <v>105</v>
      </c>
      <c r="AX8" s="37" t="s">
        <v>106</v>
      </c>
      <c r="AY8" s="60" t="s">
        <v>88</v>
      </c>
      <c r="AZ8" s="37" t="s">
        <v>105</v>
      </c>
      <c r="BA8" s="16" t="s">
        <v>106</v>
      </c>
      <c r="BB8" s="12"/>
    </row>
    <row r="9" spans="1:56" s="18" customFormat="1" ht="49.5" customHeight="1">
      <c r="A9" s="4" t="s">
        <v>107</v>
      </c>
      <c r="B9" s="66">
        <v>265</v>
      </c>
      <c r="C9" s="65">
        <v>208</v>
      </c>
      <c r="D9" s="65">
        <v>57</v>
      </c>
      <c r="E9" s="65">
        <v>162</v>
      </c>
      <c r="F9" s="65">
        <v>126</v>
      </c>
      <c r="G9" s="65">
        <v>36</v>
      </c>
      <c r="H9" s="65">
        <v>154</v>
      </c>
      <c r="I9" s="65">
        <v>120</v>
      </c>
      <c r="J9" s="65">
        <v>34</v>
      </c>
      <c r="K9" s="65">
        <v>4</v>
      </c>
      <c r="L9" s="65">
        <v>2</v>
      </c>
      <c r="M9" s="65">
        <v>2</v>
      </c>
      <c r="N9" s="68">
        <v>0</v>
      </c>
      <c r="O9" s="68">
        <v>0</v>
      </c>
      <c r="P9" s="68">
        <v>0</v>
      </c>
      <c r="Q9" s="65">
        <v>1</v>
      </c>
      <c r="R9" s="65">
        <v>1</v>
      </c>
      <c r="S9" s="68">
        <v>0</v>
      </c>
      <c r="T9" s="65">
        <v>2</v>
      </c>
      <c r="U9" s="65">
        <v>2</v>
      </c>
      <c r="V9" s="68">
        <v>0</v>
      </c>
      <c r="W9" s="65">
        <v>1</v>
      </c>
      <c r="X9" s="65">
        <v>1</v>
      </c>
      <c r="Y9" s="68">
        <v>0</v>
      </c>
      <c r="Z9" s="68">
        <v>0</v>
      </c>
      <c r="AA9" s="68">
        <v>0</v>
      </c>
      <c r="AB9" s="68">
        <v>0</v>
      </c>
      <c r="AC9" s="4" t="s">
        <v>107</v>
      </c>
      <c r="AD9" s="65">
        <v>103</v>
      </c>
      <c r="AE9" s="65">
        <v>82</v>
      </c>
      <c r="AF9" s="65">
        <v>21</v>
      </c>
      <c r="AG9" s="65">
        <v>1</v>
      </c>
      <c r="AH9" s="65">
        <v>1</v>
      </c>
      <c r="AI9" s="68">
        <v>0</v>
      </c>
      <c r="AJ9" s="68">
        <v>0</v>
      </c>
      <c r="AK9" s="68">
        <v>0</v>
      </c>
      <c r="AL9" s="68">
        <v>0</v>
      </c>
      <c r="AM9" s="65">
        <v>13</v>
      </c>
      <c r="AN9" s="65">
        <v>13</v>
      </c>
      <c r="AO9" s="68">
        <v>0</v>
      </c>
      <c r="AP9" s="65">
        <v>6</v>
      </c>
      <c r="AQ9" s="65">
        <v>5</v>
      </c>
      <c r="AR9" s="65">
        <v>1</v>
      </c>
      <c r="AS9" s="65">
        <v>3</v>
      </c>
      <c r="AT9" s="65">
        <v>3</v>
      </c>
      <c r="AU9" s="68">
        <v>0</v>
      </c>
      <c r="AV9" s="65">
        <v>69</v>
      </c>
      <c r="AW9" s="65">
        <v>49</v>
      </c>
      <c r="AX9" s="65">
        <v>20</v>
      </c>
      <c r="AY9" s="65">
        <v>11</v>
      </c>
      <c r="AZ9" s="65">
        <v>11</v>
      </c>
      <c r="BA9" s="68">
        <v>0</v>
      </c>
      <c r="BB9" s="19"/>
      <c r="BC9" s="19"/>
      <c r="BD9" s="19"/>
    </row>
    <row r="10" spans="1:56" s="18" customFormat="1" ht="49.5" customHeight="1">
      <c r="A10" s="4" t="s">
        <v>108</v>
      </c>
      <c r="B10" s="66">
        <v>218</v>
      </c>
      <c r="C10" s="65">
        <v>168</v>
      </c>
      <c r="D10" s="65">
        <v>50</v>
      </c>
      <c r="E10" s="65">
        <f>F10+G10</f>
        <v>92</v>
      </c>
      <c r="F10" s="65">
        <f>I10+L10+O10+R10+U10+X10</f>
        <v>67</v>
      </c>
      <c r="G10" s="65">
        <f>J10+S10+V10+Y10</f>
        <v>25</v>
      </c>
      <c r="H10" s="65">
        <f>I10+J10</f>
        <v>58</v>
      </c>
      <c r="I10" s="65">
        <v>43</v>
      </c>
      <c r="J10" s="65">
        <v>15</v>
      </c>
      <c r="K10" s="65">
        <f>L10</f>
        <v>7</v>
      </c>
      <c r="L10" s="65">
        <v>7</v>
      </c>
      <c r="M10" s="68">
        <v>0</v>
      </c>
      <c r="N10" s="65">
        <f>O10</f>
        <v>5</v>
      </c>
      <c r="O10" s="65">
        <v>5</v>
      </c>
      <c r="P10" s="68">
        <v>0</v>
      </c>
      <c r="Q10" s="65">
        <f>R10+S10</f>
        <v>5</v>
      </c>
      <c r="R10" s="65">
        <v>2</v>
      </c>
      <c r="S10" s="65">
        <v>3</v>
      </c>
      <c r="T10" s="65">
        <f>U10+V10</f>
        <v>11</v>
      </c>
      <c r="U10" s="65">
        <v>8</v>
      </c>
      <c r="V10" s="65">
        <v>3</v>
      </c>
      <c r="W10" s="65">
        <f>X10+Y10</f>
        <v>6</v>
      </c>
      <c r="X10" s="65">
        <v>2</v>
      </c>
      <c r="Y10" s="65">
        <v>4</v>
      </c>
      <c r="Z10" s="68">
        <v>0</v>
      </c>
      <c r="AA10" s="68">
        <v>0</v>
      </c>
      <c r="AB10" s="68">
        <v>0</v>
      </c>
      <c r="AC10" s="4" t="s">
        <v>108</v>
      </c>
      <c r="AD10" s="65">
        <v>158</v>
      </c>
      <c r="AE10" s="65">
        <v>125</v>
      </c>
      <c r="AF10" s="65">
        <v>33</v>
      </c>
      <c r="AG10" s="65">
        <v>1</v>
      </c>
      <c r="AH10" s="65">
        <v>1</v>
      </c>
      <c r="AI10" s="68">
        <v>0</v>
      </c>
      <c r="AJ10" s="68">
        <v>0</v>
      </c>
      <c r="AK10" s="68">
        <v>0</v>
      </c>
      <c r="AL10" s="68">
        <v>0</v>
      </c>
      <c r="AM10" s="65">
        <v>10</v>
      </c>
      <c r="AN10" s="65">
        <v>10</v>
      </c>
      <c r="AO10" s="68">
        <v>0</v>
      </c>
      <c r="AP10" s="65">
        <v>1</v>
      </c>
      <c r="AQ10" s="65">
        <v>1</v>
      </c>
      <c r="AR10" s="68">
        <v>0</v>
      </c>
      <c r="AS10" s="65">
        <v>3</v>
      </c>
      <c r="AT10" s="65">
        <v>3</v>
      </c>
      <c r="AU10" s="68">
        <v>0</v>
      </c>
      <c r="AV10" s="65">
        <v>129</v>
      </c>
      <c r="AW10" s="65">
        <v>109</v>
      </c>
      <c r="AX10" s="65">
        <v>20</v>
      </c>
      <c r="AY10" s="65">
        <v>14</v>
      </c>
      <c r="AZ10" s="65">
        <v>1</v>
      </c>
      <c r="BA10" s="65">
        <v>13</v>
      </c>
      <c r="BB10" s="62"/>
      <c r="BC10" s="62"/>
      <c r="BD10" s="62"/>
    </row>
    <row r="11" spans="1:56" s="18" customFormat="1" ht="49.5" customHeight="1">
      <c r="A11" s="4" t="s">
        <v>109</v>
      </c>
      <c r="B11" s="66">
        <v>419</v>
      </c>
      <c r="C11" s="65">
        <v>315</v>
      </c>
      <c r="D11" s="65">
        <v>104</v>
      </c>
      <c r="E11" s="65">
        <v>124</v>
      </c>
      <c r="F11" s="65">
        <v>75</v>
      </c>
      <c r="G11" s="65">
        <v>49</v>
      </c>
      <c r="H11" s="65">
        <v>80</v>
      </c>
      <c r="I11" s="65">
        <v>60</v>
      </c>
      <c r="J11" s="65">
        <v>20</v>
      </c>
      <c r="K11" s="65">
        <v>24</v>
      </c>
      <c r="L11" s="65">
        <v>8</v>
      </c>
      <c r="M11" s="65">
        <v>16</v>
      </c>
      <c r="N11" s="65">
        <v>3</v>
      </c>
      <c r="O11" s="65">
        <v>1</v>
      </c>
      <c r="P11" s="65">
        <v>2</v>
      </c>
      <c r="Q11" s="68">
        <v>0</v>
      </c>
      <c r="R11" s="68">
        <v>0</v>
      </c>
      <c r="S11" s="68">
        <v>0</v>
      </c>
      <c r="T11" s="65">
        <v>7</v>
      </c>
      <c r="U11" s="65">
        <v>1</v>
      </c>
      <c r="V11" s="65">
        <v>6</v>
      </c>
      <c r="W11" s="65">
        <v>3</v>
      </c>
      <c r="X11" s="65">
        <v>2</v>
      </c>
      <c r="Y11" s="65">
        <v>1</v>
      </c>
      <c r="Z11" s="65">
        <v>7</v>
      </c>
      <c r="AA11" s="65">
        <v>3</v>
      </c>
      <c r="AB11" s="65">
        <v>4</v>
      </c>
      <c r="AC11" s="4" t="s">
        <v>109</v>
      </c>
      <c r="AD11" s="65">
        <v>295</v>
      </c>
      <c r="AE11" s="65">
        <v>240</v>
      </c>
      <c r="AF11" s="65">
        <v>55</v>
      </c>
      <c r="AG11" s="68">
        <v>0</v>
      </c>
      <c r="AH11" s="68">
        <v>0</v>
      </c>
      <c r="AI11" s="68">
        <v>0</v>
      </c>
      <c r="AJ11" s="65">
        <v>1</v>
      </c>
      <c r="AK11" s="68">
        <v>0</v>
      </c>
      <c r="AL11" s="65">
        <v>1</v>
      </c>
      <c r="AM11" s="65">
        <v>277</v>
      </c>
      <c r="AN11" s="65">
        <v>230</v>
      </c>
      <c r="AO11" s="65">
        <v>47</v>
      </c>
      <c r="AP11" s="65">
        <v>6</v>
      </c>
      <c r="AQ11" s="65">
        <v>4</v>
      </c>
      <c r="AR11" s="65">
        <v>2</v>
      </c>
      <c r="AS11" s="65">
        <v>10</v>
      </c>
      <c r="AT11" s="65">
        <v>5</v>
      </c>
      <c r="AU11" s="65">
        <v>5</v>
      </c>
      <c r="AV11" s="65">
        <v>1</v>
      </c>
      <c r="AW11" s="65">
        <v>1</v>
      </c>
      <c r="AX11" s="68">
        <v>0</v>
      </c>
      <c r="AY11" s="68">
        <v>0</v>
      </c>
      <c r="AZ11" s="68">
        <v>0</v>
      </c>
      <c r="BA11" s="68">
        <v>0</v>
      </c>
      <c r="BB11" s="62"/>
      <c r="BC11" s="62"/>
      <c r="BD11" s="62"/>
    </row>
    <row r="12" spans="1:56" s="18" customFormat="1" ht="49.5" customHeight="1">
      <c r="A12" s="4" t="s">
        <v>110</v>
      </c>
      <c r="B12" s="67">
        <f>SUM(C12:D12)</f>
        <v>408</v>
      </c>
      <c r="C12" s="69">
        <v>297</v>
      </c>
      <c r="D12" s="69">
        <v>111</v>
      </c>
      <c r="E12" s="69">
        <f>F12+G12</f>
        <v>139</v>
      </c>
      <c r="F12" s="44">
        <v>96</v>
      </c>
      <c r="G12" s="44">
        <v>43</v>
      </c>
      <c r="H12" s="44">
        <f>I12+J12</f>
        <v>98</v>
      </c>
      <c r="I12" s="44">
        <v>72</v>
      </c>
      <c r="J12" s="44">
        <v>26</v>
      </c>
      <c r="K12" s="44">
        <f>L12+M12</f>
        <v>13</v>
      </c>
      <c r="L12" s="44">
        <v>9</v>
      </c>
      <c r="M12" s="44">
        <v>4</v>
      </c>
      <c r="N12" s="44">
        <f>O12+P12</f>
        <v>5</v>
      </c>
      <c r="O12" s="44">
        <v>2</v>
      </c>
      <c r="P12" s="44">
        <v>3</v>
      </c>
      <c r="Q12" s="44">
        <v>1</v>
      </c>
      <c r="R12" s="44">
        <v>1</v>
      </c>
      <c r="S12" s="68">
        <v>0</v>
      </c>
      <c r="T12" s="44">
        <f>U12+V12</f>
        <v>3</v>
      </c>
      <c r="U12" s="44">
        <v>2</v>
      </c>
      <c r="V12" s="44">
        <v>1</v>
      </c>
      <c r="W12" s="44">
        <v>1</v>
      </c>
      <c r="X12" s="68">
        <v>0</v>
      </c>
      <c r="Y12" s="44">
        <v>1</v>
      </c>
      <c r="Z12" s="44">
        <f>AA12+AB12</f>
        <v>18</v>
      </c>
      <c r="AA12" s="44">
        <v>10</v>
      </c>
      <c r="AB12" s="44">
        <v>8</v>
      </c>
      <c r="AC12" s="4" t="s">
        <v>110</v>
      </c>
      <c r="AD12" s="44">
        <f>AE12+AF12</f>
        <v>269</v>
      </c>
      <c r="AE12" s="44">
        <v>201</v>
      </c>
      <c r="AF12" s="44">
        <v>68</v>
      </c>
      <c r="AG12" s="44">
        <f>AH12+AI12</f>
        <v>2</v>
      </c>
      <c r="AH12" s="44">
        <v>1</v>
      </c>
      <c r="AI12" s="44">
        <v>1</v>
      </c>
      <c r="AJ12" s="44">
        <v>1</v>
      </c>
      <c r="AK12" s="68">
        <v>0</v>
      </c>
      <c r="AL12" s="44">
        <v>1</v>
      </c>
      <c r="AM12" s="44">
        <f>AN12+AO12</f>
        <v>253</v>
      </c>
      <c r="AN12" s="44">
        <v>192</v>
      </c>
      <c r="AO12" s="44">
        <v>61</v>
      </c>
      <c r="AP12" s="68">
        <v>0</v>
      </c>
      <c r="AQ12" s="68">
        <v>0</v>
      </c>
      <c r="AR12" s="68">
        <v>0</v>
      </c>
      <c r="AS12" s="44">
        <f>AT12+AU12</f>
        <v>7</v>
      </c>
      <c r="AT12" s="44">
        <v>6</v>
      </c>
      <c r="AU12" s="44">
        <v>1</v>
      </c>
      <c r="AV12" s="44">
        <v>1</v>
      </c>
      <c r="AW12" s="44">
        <v>1</v>
      </c>
      <c r="AX12" s="68">
        <v>0</v>
      </c>
      <c r="AY12" s="44">
        <f>AZ12+BA12</f>
        <v>5</v>
      </c>
      <c r="AZ12" s="44">
        <v>1</v>
      </c>
      <c r="BA12" s="44">
        <v>4</v>
      </c>
      <c r="BB12" s="62"/>
      <c r="BC12" s="62"/>
      <c r="BD12" s="62"/>
    </row>
    <row r="13" spans="1:56" s="18" customFormat="1" ht="49.5" customHeight="1">
      <c r="A13" s="4" t="s">
        <v>111</v>
      </c>
      <c r="B13" s="67">
        <f>SUM(C13:D13)</f>
        <v>602</v>
      </c>
      <c r="C13" s="69">
        <v>460</v>
      </c>
      <c r="D13" s="69">
        <v>142</v>
      </c>
      <c r="E13" s="69">
        <f>F13+G13</f>
        <v>540</v>
      </c>
      <c r="F13" s="44">
        <v>420</v>
      </c>
      <c r="G13" s="44">
        <v>120</v>
      </c>
      <c r="H13" s="44">
        <f>I13+J13</f>
        <v>481</v>
      </c>
      <c r="I13" s="44">
        <v>400</v>
      </c>
      <c r="J13" s="44">
        <v>81</v>
      </c>
      <c r="K13" s="44">
        <f>L13+M13</f>
        <v>35</v>
      </c>
      <c r="L13" s="44">
        <v>9</v>
      </c>
      <c r="M13" s="44">
        <v>26</v>
      </c>
      <c r="N13" s="44">
        <f>O13</f>
        <v>1</v>
      </c>
      <c r="O13" s="44">
        <v>1</v>
      </c>
      <c r="P13" s="68">
        <v>0</v>
      </c>
      <c r="Q13" s="68">
        <v>0</v>
      </c>
      <c r="R13" s="68">
        <v>0</v>
      </c>
      <c r="S13" s="68">
        <v>0</v>
      </c>
      <c r="T13" s="44">
        <f>U13+V13</f>
        <v>2</v>
      </c>
      <c r="U13" s="44">
        <v>1</v>
      </c>
      <c r="V13" s="44">
        <v>1</v>
      </c>
      <c r="W13" s="44">
        <v>7</v>
      </c>
      <c r="X13" s="65">
        <v>4</v>
      </c>
      <c r="Y13" s="44">
        <v>3</v>
      </c>
      <c r="Z13" s="44">
        <f>AA13+AB13</f>
        <v>14</v>
      </c>
      <c r="AA13" s="44">
        <v>5</v>
      </c>
      <c r="AB13" s="44">
        <v>9</v>
      </c>
      <c r="AC13" s="4" t="s">
        <v>111</v>
      </c>
      <c r="AD13" s="44">
        <f>AE13+AF13</f>
        <v>62</v>
      </c>
      <c r="AE13" s="44">
        <v>40</v>
      </c>
      <c r="AF13" s="44">
        <v>22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44">
        <f>AN13+AO13</f>
        <v>30</v>
      </c>
      <c r="AN13" s="44">
        <v>20</v>
      </c>
      <c r="AO13" s="44">
        <v>10</v>
      </c>
      <c r="AP13" s="65">
        <v>8</v>
      </c>
      <c r="AQ13" s="65">
        <v>6</v>
      </c>
      <c r="AR13" s="65">
        <v>2</v>
      </c>
      <c r="AS13" s="44">
        <f>AT13+AU13</f>
        <v>15</v>
      </c>
      <c r="AT13" s="44">
        <v>8</v>
      </c>
      <c r="AU13" s="44">
        <v>7</v>
      </c>
      <c r="AV13" s="44">
        <v>4</v>
      </c>
      <c r="AW13" s="44">
        <v>3</v>
      </c>
      <c r="AX13" s="65">
        <v>1</v>
      </c>
      <c r="AY13" s="44">
        <f>AZ13+BA13</f>
        <v>5</v>
      </c>
      <c r="AZ13" s="44">
        <v>3</v>
      </c>
      <c r="BA13" s="44">
        <v>2</v>
      </c>
      <c r="BB13" s="62"/>
      <c r="BC13" s="62"/>
      <c r="BD13" s="62"/>
    </row>
    <row r="14" spans="1:56" s="19" customFormat="1" ht="49.5" customHeight="1">
      <c r="A14" s="4" t="s">
        <v>112</v>
      </c>
      <c r="B14" s="67">
        <v>664</v>
      </c>
      <c r="C14" s="69">
        <v>493</v>
      </c>
      <c r="D14" s="69">
        <v>171</v>
      </c>
      <c r="E14" s="69">
        <v>608</v>
      </c>
      <c r="F14" s="44">
        <v>464</v>
      </c>
      <c r="G14" s="44">
        <v>144</v>
      </c>
      <c r="H14" s="44">
        <v>571</v>
      </c>
      <c r="I14" s="44">
        <v>443</v>
      </c>
      <c r="J14" s="44">
        <v>128</v>
      </c>
      <c r="K14" s="44">
        <v>18</v>
      </c>
      <c r="L14" s="44">
        <v>9</v>
      </c>
      <c r="M14" s="44">
        <v>9</v>
      </c>
      <c r="N14" s="44">
        <v>1</v>
      </c>
      <c r="O14" s="68">
        <v>0</v>
      </c>
      <c r="P14" s="44">
        <v>1</v>
      </c>
      <c r="Q14" s="68">
        <v>0</v>
      </c>
      <c r="R14" s="68">
        <v>0</v>
      </c>
      <c r="S14" s="68">
        <v>0</v>
      </c>
      <c r="T14" s="44">
        <v>1</v>
      </c>
      <c r="U14" s="44">
        <v>1</v>
      </c>
      <c r="V14" s="68">
        <v>0</v>
      </c>
      <c r="W14" s="44">
        <v>3</v>
      </c>
      <c r="X14" s="65">
        <v>1</v>
      </c>
      <c r="Y14" s="44">
        <v>2</v>
      </c>
      <c r="Z14" s="44">
        <f>AA14+AB14</f>
        <v>14</v>
      </c>
      <c r="AA14" s="44">
        <v>10</v>
      </c>
      <c r="AB14" s="44">
        <v>4</v>
      </c>
      <c r="AC14" s="4" t="s">
        <v>112</v>
      </c>
      <c r="AD14" s="44">
        <v>56</v>
      </c>
      <c r="AE14" s="44">
        <v>29</v>
      </c>
      <c r="AF14" s="44">
        <v>27</v>
      </c>
      <c r="AG14" s="68">
        <v>0</v>
      </c>
      <c r="AH14" s="68">
        <v>0</v>
      </c>
      <c r="AI14" s="68">
        <v>0</v>
      </c>
      <c r="AJ14" s="44">
        <v>1</v>
      </c>
      <c r="AK14" s="68">
        <v>0</v>
      </c>
      <c r="AL14" s="44">
        <v>1</v>
      </c>
      <c r="AM14" s="44">
        <v>29</v>
      </c>
      <c r="AN14" s="44">
        <v>17</v>
      </c>
      <c r="AO14" s="44">
        <v>12</v>
      </c>
      <c r="AP14" s="65">
        <v>7</v>
      </c>
      <c r="AQ14" s="65">
        <v>4</v>
      </c>
      <c r="AR14" s="65">
        <v>3</v>
      </c>
      <c r="AS14" s="44">
        <v>14</v>
      </c>
      <c r="AT14" s="44">
        <v>5</v>
      </c>
      <c r="AU14" s="44">
        <v>9</v>
      </c>
      <c r="AV14" s="68">
        <v>0</v>
      </c>
      <c r="AW14" s="68">
        <v>0</v>
      </c>
      <c r="AX14" s="68">
        <v>0</v>
      </c>
      <c r="AY14" s="44">
        <f>AZ14+BA14</f>
        <v>5</v>
      </c>
      <c r="AZ14" s="44">
        <v>3</v>
      </c>
      <c r="BA14" s="44">
        <v>2</v>
      </c>
      <c r="BB14" s="62"/>
      <c r="BC14" s="62"/>
      <c r="BD14" s="62"/>
    </row>
    <row r="15" spans="1:56" s="19" customFormat="1" ht="49.5" customHeight="1">
      <c r="A15" s="4" t="s">
        <v>113</v>
      </c>
      <c r="B15" s="67">
        <v>692</v>
      </c>
      <c r="C15" s="69">
        <v>491</v>
      </c>
      <c r="D15" s="69">
        <v>201</v>
      </c>
      <c r="E15" s="69">
        <v>642</v>
      </c>
      <c r="F15" s="44">
        <v>463</v>
      </c>
      <c r="G15" s="44">
        <v>179</v>
      </c>
      <c r="H15" s="44">
        <v>602</v>
      </c>
      <c r="I15" s="44">
        <v>442</v>
      </c>
      <c r="J15" s="44">
        <v>160</v>
      </c>
      <c r="K15" s="44">
        <v>23</v>
      </c>
      <c r="L15" s="44">
        <v>17</v>
      </c>
      <c r="M15" s="44">
        <v>6</v>
      </c>
      <c r="N15" s="44">
        <v>1</v>
      </c>
      <c r="O15" s="44">
        <v>1</v>
      </c>
      <c r="P15" s="68">
        <v>0</v>
      </c>
      <c r="Q15" s="44">
        <v>1</v>
      </c>
      <c r="R15" s="68">
        <v>0</v>
      </c>
      <c r="S15" s="65">
        <v>1</v>
      </c>
      <c r="T15" s="68">
        <v>0</v>
      </c>
      <c r="U15" s="68">
        <v>0</v>
      </c>
      <c r="V15" s="68">
        <v>0</v>
      </c>
      <c r="W15" s="44">
        <v>5</v>
      </c>
      <c r="X15" s="65">
        <v>2</v>
      </c>
      <c r="Y15" s="44">
        <v>3</v>
      </c>
      <c r="Z15" s="44">
        <v>10</v>
      </c>
      <c r="AA15" s="44">
        <v>1</v>
      </c>
      <c r="AB15" s="44">
        <v>9</v>
      </c>
      <c r="AC15" s="4" t="s">
        <v>113</v>
      </c>
      <c r="AD15" s="44">
        <v>50</v>
      </c>
      <c r="AE15" s="44">
        <v>28</v>
      </c>
      <c r="AF15" s="44">
        <v>22</v>
      </c>
      <c r="AG15" s="44">
        <v>2</v>
      </c>
      <c r="AH15" s="44">
        <v>2</v>
      </c>
      <c r="AI15" s="68">
        <v>0</v>
      </c>
      <c r="AJ15" s="44">
        <v>1</v>
      </c>
      <c r="AK15" s="68">
        <v>0</v>
      </c>
      <c r="AL15" s="44">
        <v>1</v>
      </c>
      <c r="AM15" s="44">
        <v>15</v>
      </c>
      <c r="AN15" s="44">
        <v>10</v>
      </c>
      <c r="AO15" s="44">
        <v>5</v>
      </c>
      <c r="AP15" s="65">
        <v>6</v>
      </c>
      <c r="AQ15" s="65">
        <v>1</v>
      </c>
      <c r="AR15" s="65">
        <v>5</v>
      </c>
      <c r="AS15" s="44">
        <v>15</v>
      </c>
      <c r="AT15" s="44">
        <v>9</v>
      </c>
      <c r="AU15" s="44">
        <v>6</v>
      </c>
      <c r="AV15" s="65">
        <v>4</v>
      </c>
      <c r="AW15" s="65">
        <v>1</v>
      </c>
      <c r="AX15" s="65">
        <v>3</v>
      </c>
      <c r="AY15" s="44">
        <v>7</v>
      </c>
      <c r="AZ15" s="44">
        <v>5</v>
      </c>
      <c r="BA15" s="44">
        <v>2</v>
      </c>
      <c r="BB15" s="62"/>
      <c r="BC15" s="62"/>
      <c r="BD15" s="62"/>
    </row>
    <row r="16" spans="1:56" s="19" customFormat="1" ht="49.5" customHeight="1">
      <c r="A16" s="4" t="s">
        <v>122</v>
      </c>
      <c r="B16" s="67">
        <v>732</v>
      </c>
      <c r="C16" s="69">
        <v>573</v>
      </c>
      <c r="D16" s="69">
        <v>159</v>
      </c>
      <c r="E16" s="69">
        <v>645</v>
      </c>
      <c r="F16" s="44">
        <v>518</v>
      </c>
      <c r="G16" s="44">
        <v>127</v>
      </c>
      <c r="H16" s="44">
        <v>591</v>
      </c>
      <c r="I16" s="44">
        <v>492</v>
      </c>
      <c r="J16" s="44">
        <v>99</v>
      </c>
      <c r="K16" s="44">
        <v>25</v>
      </c>
      <c r="L16" s="44">
        <v>13</v>
      </c>
      <c r="M16" s="44">
        <v>12</v>
      </c>
      <c r="N16" s="44">
        <v>3</v>
      </c>
      <c r="O16" s="44">
        <v>2</v>
      </c>
      <c r="P16" s="68">
        <v>1</v>
      </c>
      <c r="Q16" s="44">
        <v>1</v>
      </c>
      <c r="R16" s="68">
        <v>0</v>
      </c>
      <c r="S16" s="65">
        <v>1</v>
      </c>
      <c r="T16" s="68">
        <v>3</v>
      </c>
      <c r="U16" s="68">
        <v>3</v>
      </c>
      <c r="V16" s="68">
        <v>0</v>
      </c>
      <c r="W16" s="44">
        <v>1</v>
      </c>
      <c r="X16" s="68">
        <v>0</v>
      </c>
      <c r="Y16" s="44">
        <v>1</v>
      </c>
      <c r="Z16" s="44">
        <v>21</v>
      </c>
      <c r="AA16" s="44">
        <v>8</v>
      </c>
      <c r="AB16" s="44">
        <v>13</v>
      </c>
      <c r="AC16" s="4" t="s">
        <v>122</v>
      </c>
      <c r="AD16" s="45">
        <v>87</v>
      </c>
      <c r="AE16" s="44">
        <v>55</v>
      </c>
      <c r="AF16" s="44">
        <v>32</v>
      </c>
      <c r="AG16" s="44">
        <v>2</v>
      </c>
      <c r="AH16" s="44">
        <v>2</v>
      </c>
      <c r="AI16" s="68">
        <v>0</v>
      </c>
      <c r="AJ16" s="44">
        <v>1</v>
      </c>
      <c r="AK16" s="68">
        <v>0</v>
      </c>
      <c r="AL16" s="44">
        <v>1</v>
      </c>
      <c r="AM16" s="44">
        <v>42</v>
      </c>
      <c r="AN16" s="44">
        <v>28</v>
      </c>
      <c r="AO16" s="44">
        <v>14</v>
      </c>
      <c r="AP16" s="65">
        <v>9</v>
      </c>
      <c r="AQ16" s="65">
        <v>4</v>
      </c>
      <c r="AR16" s="65">
        <v>5</v>
      </c>
      <c r="AS16" s="44">
        <v>20</v>
      </c>
      <c r="AT16" s="44">
        <v>14</v>
      </c>
      <c r="AU16" s="44">
        <v>6</v>
      </c>
      <c r="AV16" s="65">
        <v>4</v>
      </c>
      <c r="AW16" s="65">
        <v>4</v>
      </c>
      <c r="AX16" s="68">
        <v>0</v>
      </c>
      <c r="AY16" s="44">
        <v>9</v>
      </c>
      <c r="AZ16" s="44">
        <v>3</v>
      </c>
      <c r="BA16" s="44">
        <v>6</v>
      </c>
      <c r="BB16" s="62"/>
      <c r="BC16" s="62"/>
      <c r="BD16" s="62"/>
    </row>
    <row r="17" spans="1:56" s="19" customFormat="1" ht="49.5" customHeight="1">
      <c r="A17" s="4" t="s">
        <v>128</v>
      </c>
      <c r="B17" s="97">
        <f>SUM(C17:D17)</f>
        <v>717</v>
      </c>
      <c r="C17" s="98">
        <v>531</v>
      </c>
      <c r="D17" s="98">
        <v>186</v>
      </c>
      <c r="E17" s="97">
        <f>SUM(F17:G17)</f>
        <v>170</v>
      </c>
      <c r="F17" s="97">
        <v>101</v>
      </c>
      <c r="G17" s="97">
        <v>69</v>
      </c>
      <c r="H17" s="97">
        <f>SUM(I17:J17)</f>
        <v>104</v>
      </c>
      <c r="I17" s="97">
        <v>70</v>
      </c>
      <c r="J17" s="97">
        <v>34</v>
      </c>
      <c r="K17" s="97">
        <f>SUM(L17:M17)</f>
        <v>30</v>
      </c>
      <c r="L17" s="97">
        <v>18</v>
      </c>
      <c r="M17" s="97">
        <v>12</v>
      </c>
      <c r="N17" s="97">
        <f>SUM(O17:P17)</f>
        <v>3</v>
      </c>
      <c r="O17" s="97" t="s">
        <v>131</v>
      </c>
      <c r="P17" s="97">
        <v>3</v>
      </c>
      <c r="Q17" s="97">
        <f>SUM(R17:S17)</f>
        <v>1</v>
      </c>
      <c r="R17" s="97" t="s">
        <v>131</v>
      </c>
      <c r="S17" s="97">
        <v>1</v>
      </c>
      <c r="T17" s="97">
        <f>SUM(U17:V17)</f>
        <v>5</v>
      </c>
      <c r="U17" s="97">
        <v>2</v>
      </c>
      <c r="V17" s="97">
        <v>3</v>
      </c>
      <c r="W17" s="97">
        <f>SUM(X17:Y17)</f>
        <v>2</v>
      </c>
      <c r="X17" s="97" t="s">
        <v>132</v>
      </c>
      <c r="Y17" s="97">
        <v>2</v>
      </c>
      <c r="Z17" s="97">
        <f>SUM(AA17:AB17)</f>
        <v>25</v>
      </c>
      <c r="AA17" s="97">
        <v>11</v>
      </c>
      <c r="AB17" s="97">
        <v>14</v>
      </c>
      <c r="AC17" s="89" t="s">
        <v>133</v>
      </c>
      <c r="AD17" s="44">
        <v>547</v>
      </c>
      <c r="AE17" s="44">
        <v>430</v>
      </c>
      <c r="AF17" s="44">
        <v>117</v>
      </c>
      <c r="AG17" s="44" t="s">
        <v>131</v>
      </c>
      <c r="AH17" s="44" t="s">
        <v>131</v>
      </c>
      <c r="AI17" s="68" t="s">
        <v>131</v>
      </c>
      <c r="AJ17" s="44">
        <f>SUM(AK17:AL17)</f>
        <v>2</v>
      </c>
      <c r="AK17" s="68" t="s">
        <v>131</v>
      </c>
      <c r="AL17" s="44">
        <v>2</v>
      </c>
      <c r="AM17" s="44">
        <f>SUM(AN17:AO17)</f>
        <v>523</v>
      </c>
      <c r="AN17" s="44">
        <v>420</v>
      </c>
      <c r="AO17" s="44">
        <v>103</v>
      </c>
      <c r="AP17" s="65">
        <f>SUM(AQ17:AR17)</f>
        <v>3</v>
      </c>
      <c r="AQ17" s="65">
        <v>2</v>
      </c>
      <c r="AR17" s="65">
        <v>1</v>
      </c>
      <c r="AS17" s="44">
        <f>SUM(AT17:AU17)</f>
        <v>8</v>
      </c>
      <c r="AT17" s="44">
        <v>5</v>
      </c>
      <c r="AU17" s="44">
        <v>3</v>
      </c>
      <c r="AV17" s="65">
        <f>SUM(AW17:AX17)</f>
        <v>7</v>
      </c>
      <c r="AW17" s="65">
        <v>1</v>
      </c>
      <c r="AX17" s="68">
        <v>6</v>
      </c>
      <c r="AY17" s="44">
        <f>SUM(AZ17:BA17)</f>
        <v>4</v>
      </c>
      <c r="AZ17" s="44">
        <v>2</v>
      </c>
      <c r="BA17" s="44">
        <v>2</v>
      </c>
      <c r="BB17" s="62"/>
      <c r="BC17" s="62"/>
      <c r="BD17" s="62"/>
    </row>
    <row r="18" spans="1:56" s="19" customFormat="1" ht="49.5" customHeight="1" thickBot="1">
      <c r="A18" s="10" t="s">
        <v>147</v>
      </c>
      <c r="B18" s="168">
        <v>657</v>
      </c>
      <c r="C18" s="169">
        <v>466</v>
      </c>
      <c r="D18" s="169">
        <v>191</v>
      </c>
      <c r="E18" s="169">
        <v>169</v>
      </c>
      <c r="F18" s="169">
        <v>86</v>
      </c>
      <c r="G18" s="169">
        <v>83</v>
      </c>
      <c r="H18" s="170">
        <f>SUM(I18:J18)</f>
        <v>136</v>
      </c>
      <c r="I18" s="170">
        <v>81</v>
      </c>
      <c r="J18" s="170">
        <v>55</v>
      </c>
      <c r="K18" s="170">
        <f>SUM(L18:M18)</f>
        <v>20</v>
      </c>
      <c r="L18" s="170">
        <v>3</v>
      </c>
      <c r="M18" s="170">
        <v>17</v>
      </c>
      <c r="N18" s="170">
        <f>SUM(O18:P18)</f>
        <v>1</v>
      </c>
      <c r="O18" s="170" t="s">
        <v>148</v>
      </c>
      <c r="P18" s="170">
        <v>1</v>
      </c>
      <c r="Q18" s="170">
        <f>SUM(R18:S18)</f>
        <v>3</v>
      </c>
      <c r="R18" s="170">
        <v>1</v>
      </c>
      <c r="S18" s="170">
        <v>2</v>
      </c>
      <c r="T18" s="93"/>
      <c r="U18" s="93"/>
      <c r="V18" s="93"/>
      <c r="W18" s="93"/>
      <c r="X18" s="93"/>
      <c r="Y18" s="93"/>
      <c r="Z18" s="93">
        <v>9</v>
      </c>
      <c r="AA18" s="93">
        <v>1</v>
      </c>
      <c r="AB18" s="93">
        <v>8</v>
      </c>
      <c r="AC18" s="88" t="s">
        <v>146</v>
      </c>
      <c r="AD18" s="93">
        <v>488</v>
      </c>
      <c r="AE18" s="93">
        <v>380</v>
      </c>
      <c r="AF18" s="93">
        <v>108</v>
      </c>
      <c r="AG18" s="93"/>
      <c r="AH18" s="93"/>
      <c r="AI18" s="93"/>
      <c r="AJ18" s="93">
        <v>1</v>
      </c>
      <c r="AK18" s="93"/>
      <c r="AL18" s="93">
        <v>1</v>
      </c>
      <c r="AM18" s="93">
        <v>451</v>
      </c>
      <c r="AN18" s="93">
        <v>357</v>
      </c>
      <c r="AO18" s="93">
        <v>94</v>
      </c>
      <c r="AP18" s="93">
        <v>5</v>
      </c>
      <c r="AQ18" s="93">
        <v>2</v>
      </c>
      <c r="AR18" s="93">
        <v>3</v>
      </c>
      <c r="AS18" s="93">
        <v>17</v>
      </c>
      <c r="AT18" s="93">
        <v>11</v>
      </c>
      <c r="AU18" s="93">
        <v>6</v>
      </c>
      <c r="AV18" s="93">
        <v>7</v>
      </c>
      <c r="AW18" s="93">
        <v>5</v>
      </c>
      <c r="AX18" s="93">
        <v>2</v>
      </c>
      <c r="AY18" s="93">
        <v>7</v>
      </c>
      <c r="AZ18" s="93">
        <v>5</v>
      </c>
      <c r="BA18" s="93">
        <v>2</v>
      </c>
      <c r="BB18" s="62"/>
      <c r="BC18" s="62"/>
      <c r="BD18" s="62"/>
    </row>
    <row r="19" spans="1:54" ht="16.5">
      <c r="A19" s="1" t="s">
        <v>125</v>
      </c>
      <c r="N19" s="2" t="s">
        <v>126</v>
      </c>
      <c r="O19" s="63"/>
      <c r="P19" s="63"/>
      <c r="Z19" s="63"/>
      <c r="AA19" s="63"/>
      <c r="AB19" s="63"/>
      <c r="AC19" s="1" t="s">
        <v>127</v>
      </c>
      <c r="AO19" s="2" t="s">
        <v>126</v>
      </c>
      <c r="AW19" s="63"/>
      <c r="BB19" s="63"/>
    </row>
    <row r="20" spans="1:54" ht="16.5">
      <c r="A20" s="1"/>
      <c r="N20" s="2"/>
      <c r="O20" s="63"/>
      <c r="P20" s="63"/>
      <c r="Z20" s="63"/>
      <c r="AA20" s="63"/>
      <c r="AB20" s="63"/>
      <c r="AC20" s="1"/>
      <c r="AO20" s="2"/>
      <c r="AW20" s="63"/>
      <c r="BB20" s="63"/>
    </row>
    <row r="21" spans="1:54" ht="16.5">
      <c r="A21" s="1"/>
      <c r="N21" s="2"/>
      <c r="O21" s="63"/>
      <c r="P21" s="63"/>
      <c r="Z21" s="63"/>
      <c r="AA21" s="63"/>
      <c r="AB21" s="63"/>
      <c r="AC21" s="1"/>
      <c r="AO21" s="2"/>
      <c r="AW21" s="63"/>
      <c r="BB21" s="63"/>
    </row>
    <row r="22" spans="1:54" ht="15.75">
      <c r="A22" s="126" t="s">
        <v>152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 t="s">
        <v>153</v>
      </c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 t="s">
        <v>154</v>
      </c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 t="s">
        <v>155</v>
      </c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64"/>
    </row>
    <row r="23" spans="1:54" ht="15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</row>
    <row r="24" ht="15.75">
      <c r="BB24" s="63"/>
    </row>
    <row r="25" ht="15.75">
      <c r="BB25" s="63"/>
    </row>
    <row r="26" ht="15.75">
      <c r="BB26" s="63"/>
    </row>
    <row r="27" ht="15.75">
      <c r="BB27" s="63"/>
    </row>
    <row r="28" ht="15.75">
      <c r="BB28" s="63"/>
    </row>
    <row r="29" ht="15.75">
      <c r="BB29" s="63"/>
    </row>
    <row r="30" ht="15.75">
      <c r="BB30" s="63"/>
    </row>
    <row r="31" ht="15.75">
      <c r="BB31" s="63"/>
    </row>
    <row r="32" ht="15.75">
      <c r="BB32" s="63"/>
    </row>
    <row r="33" ht="15.75">
      <c r="BB33" s="63"/>
    </row>
    <row r="34" ht="15.75">
      <c r="BB34" s="63"/>
    </row>
    <row r="35" ht="15.75">
      <c r="BB35" s="63"/>
    </row>
  </sheetData>
  <sheetProtection/>
  <mergeCells count="46">
    <mergeCell ref="AC2:AN2"/>
    <mergeCell ref="AO2:BA2"/>
    <mergeCell ref="AP5:AR5"/>
    <mergeCell ref="AS5:AU5"/>
    <mergeCell ref="AP6:AR6"/>
    <mergeCell ref="AS6:AU6"/>
    <mergeCell ref="AO4:BA4"/>
    <mergeCell ref="AD4:AN4"/>
    <mergeCell ref="AY5:BA5"/>
    <mergeCell ref="B6:D6"/>
    <mergeCell ref="E6:G6"/>
    <mergeCell ref="H6:J6"/>
    <mergeCell ref="K6:M6"/>
    <mergeCell ref="A2:M2"/>
    <mergeCell ref="N2:AB2"/>
    <mergeCell ref="N4:AB4"/>
    <mergeCell ref="N5:P5"/>
    <mergeCell ref="Q5:S5"/>
    <mergeCell ref="T5:V5"/>
    <mergeCell ref="Q6:S6"/>
    <mergeCell ref="T6:V6"/>
    <mergeCell ref="AD6:AF6"/>
    <mergeCell ref="AG6:AI6"/>
    <mergeCell ref="AJ6:AL6"/>
    <mergeCell ref="W6:Y6"/>
    <mergeCell ref="Z6:AB6"/>
    <mergeCell ref="W5:Y5"/>
    <mergeCell ref="AO22:BA22"/>
    <mergeCell ref="AC4:AC8"/>
    <mergeCell ref="AV5:AX5"/>
    <mergeCell ref="Z5:AB5"/>
    <mergeCell ref="AV6:AX6"/>
    <mergeCell ref="AY6:BA6"/>
    <mergeCell ref="N22:AB22"/>
    <mergeCell ref="AC22:AN22"/>
    <mergeCell ref="N6:P6"/>
    <mergeCell ref="A22:M22"/>
    <mergeCell ref="AD5:AF5"/>
    <mergeCell ref="AJ5:AL5"/>
    <mergeCell ref="AG5:AI5"/>
    <mergeCell ref="K5:M5"/>
    <mergeCell ref="A4:A8"/>
    <mergeCell ref="E5:G5"/>
    <mergeCell ref="H5:J5"/>
    <mergeCell ref="B4:D5"/>
    <mergeCell ref="E4:M4"/>
  </mergeCells>
  <printOptions/>
  <pageMargins left="0.6692913385826772" right="0.4330708661417323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徐賜樟</cp:lastModifiedBy>
  <cp:lastPrinted>2016-10-26T09:33:13Z</cp:lastPrinted>
  <dcterms:created xsi:type="dcterms:W3CDTF">2004-08-18T07:09:25Z</dcterms:created>
  <dcterms:modified xsi:type="dcterms:W3CDTF">2016-10-26T09:33:59Z</dcterms:modified>
  <cp:category/>
  <cp:version/>
  <cp:contentType/>
  <cp:contentStatus/>
</cp:coreProperties>
</file>