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130" tabRatio="601" activeTab="5"/>
  </bookViews>
  <sheets>
    <sheet name="土地人口概況" sheetId="1" r:id="rId1"/>
    <sheet name="戶籍動態" sheetId="2" r:id="rId2"/>
    <sheet name="現住人口之年齡分配" sheetId="3" r:id="rId3"/>
    <sheet name="教育程度" sheetId="4" r:id="rId4"/>
    <sheet name="婚姻狀況" sheetId="5" r:id="rId5"/>
    <sheet name="原住民戶口數" sheetId="6" r:id="rId6"/>
  </sheets>
  <definedNames>
    <definedName name="_xlnm.Print_Area" localSheetId="1">'戶籍動態'!$A$1:$AO$35</definedName>
    <definedName name="_xlnm.Print_Area" localSheetId="2">'現住人口之年齡分配'!$A$1:$X$38</definedName>
  </definedNames>
  <calcPr fullCalcOnLoad="1"/>
</workbook>
</file>

<file path=xl/sharedStrings.xml><?xml version="1.0" encoding="utf-8"?>
<sst xmlns="http://schemas.openxmlformats.org/spreadsheetml/2006/main" count="518" uniqueCount="308">
  <si>
    <t>合</t>
  </si>
  <si>
    <t>計</t>
  </si>
  <si>
    <t>人口</t>
  </si>
  <si>
    <t>畢業</t>
  </si>
  <si>
    <t>平地原住民</t>
  </si>
  <si>
    <t>山地原住民</t>
  </si>
  <si>
    <t xml:space="preserve"> Num. of Immigrants</t>
  </si>
  <si>
    <t>Other C. &amp; City of Prov.</t>
  </si>
  <si>
    <t>Total</t>
  </si>
  <si>
    <t>Others</t>
  </si>
  <si>
    <t>First Reg.</t>
  </si>
  <si>
    <t>To Foreign Countries</t>
  </si>
  <si>
    <t>Population</t>
  </si>
  <si>
    <t>Illiterate</t>
  </si>
  <si>
    <t>5 Years System</t>
  </si>
  <si>
    <t>Sex</t>
  </si>
  <si>
    <t>Total</t>
  </si>
  <si>
    <t>Graduated</t>
  </si>
  <si>
    <t>人</t>
  </si>
  <si>
    <t>數</t>
  </si>
  <si>
    <t>Num. of Population</t>
  </si>
  <si>
    <t>合　　計</t>
  </si>
  <si>
    <r>
      <t xml:space="preserve">   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、現住戶、人口密度及性比例</t>
    </r>
  </si>
  <si>
    <r>
      <t xml:space="preserve">光華里
</t>
    </r>
    <r>
      <rPr>
        <sz val="9"/>
        <rFont val="Times New Roman"/>
        <family val="1"/>
      </rPr>
      <t>Guanghua Li</t>
    </r>
  </si>
  <si>
    <r>
      <t xml:space="preserve">東流里
</t>
    </r>
    <r>
      <rPr>
        <sz val="9"/>
        <rFont val="Times New Roman"/>
        <family val="1"/>
      </rPr>
      <t>Tong-liu Li</t>
    </r>
  </si>
  <si>
    <t>合計</t>
  </si>
  <si>
    <t>自外國</t>
  </si>
  <si>
    <t>初設戶籍</t>
  </si>
  <si>
    <t>其他</t>
  </si>
  <si>
    <t>往外國</t>
  </si>
  <si>
    <t>合計</t>
  </si>
  <si>
    <t>男</t>
  </si>
  <si>
    <t>女</t>
  </si>
  <si>
    <t>From Foreign Countries</t>
  </si>
  <si>
    <t>台北市</t>
  </si>
  <si>
    <t>新北市</t>
  </si>
  <si>
    <t>台中市</t>
  </si>
  <si>
    <t>台南市</t>
  </si>
  <si>
    <t>高雄市</t>
  </si>
  <si>
    <t>福建省</t>
  </si>
  <si>
    <t>Other T. , City
&amp; Dist.</t>
  </si>
  <si>
    <t>福建省</t>
  </si>
  <si>
    <t>遷　入</t>
  </si>
  <si>
    <t>遷　出</t>
  </si>
  <si>
    <t>Crude Birth Rate</t>
  </si>
  <si>
    <t>Crude Death Rate</t>
  </si>
  <si>
    <t>Fuchien Prov.</t>
  </si>
  <si>
    <t>Immigrant</t>
  </si>
  <si>
    <t>Emigrant</t>
  </si>
  <si>
    <t>Total</t>
  </si>
  <si>
    <t>Male</t>
  </si>
  <si>
    <t>Female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</si>
  <si>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戶籍動態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</si>
  <si>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</si>
  <si>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廢止戶籍</t>
  </si>
  <si>
    <t>Deleted Reg.</t>
  </si>
  <si>
    <t>New Taipei
City</t>
  </si>
  <si>
    <t>Taipei
City</t>
  </si>
  <si>
    <t>Taichung
City</t>
  </si>
  <si>
    <t>Tainan
City</t>
  </si>
  <si>
    <t>Kaohsiung
City</t>
  </si>
  <si>
    <t>Fuchien
Prov.</t>
  </si>
  <si>
    <t>-20-</t>
  </si>
  <si>
    <t>-21-</t>
  </si>
  <si>
    <t>單位：人</t>
  </si>
  <si>
    <t>人口</t>
  </si>
  <si>
    <r>
      <t>附註：粗出生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死亡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率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出生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死亡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人口數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年中人口數</t>
    </r>
    <r>
      <rPr>
        <sz val="12"/>
        <rFont val="Times New Roman"/>
        <family val="1"/>
      </rPr>
      <t>*1,000</t>
    </r>
  </si>
  <si>
    <r>
      <t>Note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Birth(death) rate = Number of births(deaths) / population * 1,000  </t>
    </r>
  </si>
  <si>
    <t>-16-</t>
  </si>
  <si>
    <t>-17-</t>
  </si>
  <si>
    <t>-18-</t>
  </si>
  <si>
    <t>-19-</t>
  </si>
  <si>
    <t>人口</t>
  </si>
  <si>
    <t>Population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</si>
  <si>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</si>
  <si>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</si>
  <si>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識字者</t>
  </si>
  <si>
    <t>不識
字者</t>
  </si>
  <si>
    <t>年底別</t>
  </si>
  <si>
    <t>性別</t>
  </si>
  <si>
    <t>總　計</t>
  </si>
  <si>
    <t>共　計</t>
  </si>
  <si>
    <t>專　　科</t>
  </si>
  <si>
    <t>Junior College</t>
  </si>
  <si>
    <t>自修</t>
  </si>
  <si>
    <t>五年制</t>
  </si>
  <si>
    <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獨立學院</t>
    </r>
    <r>
      <rPr>
        <sz val="10"/>
        <rFont val="Times New Roman"/>
        <family val="1"/>
      </rPr>
      <t>)
University    (College)</t>
    </r>
  </si>
  <si>
    <r>
      <t xml:space="preserve">高　　　中
</t>
    </r>
    <r>
      <rPr>
        <sz val="10"/>
        <rFont val="Times New Roman"/>
        <family val="1"/>
      </rPr>
      <t>Senior  High School</t>
    </r>
  </si>
  <si>
    <r>
      <t xml:space="preserve">高　　　職
</t>
    </r>
    <r>
      <rPr>
        <sz val="10"/>
        <rFont val="Times New Roman"/>
        <family val="1"/>
      </rPr>
      <t xml:space="preserve"> Senior Vocational School</t>
    </r>
  </si>
  <si>
    <r>
      <t>國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 xml:space="preserve">中
</t>
    </r>
    <r>
      <rPr>
        <sz val="10"/>
        <rFont val="Times New Roman"/>
        <family val="1"/>
      </rPr>
      <t>Junior High  School</t>
    </r>
  </si>
  <si>
    <r>
      <t xml:space="preserve">初　　　職
</t>
    </r>
    <r>
      <rPr>
        <sz val="10"/>
        <rFont val="Times New Roman"/>
        <family val="1"/>
      </rPr>
      <t>Junior Vocational School</t>
    </r>
  </si>
  <si>
    <r>
      <t xml:space="preserve">小　　　學
</t>
    </r>
    <r>
      <rPr>
        <sz val="10"/>
        <rFont val="Times New Roman"/>
        <family val="1"/>
      </rPr>
      <t>Elementary School</t>
    </r>
  </si>
  <si>
    <r>
      <t xml:space="preserve">二、三年制
</t>
    </r>
    <r>
      <rPr>
        <sz val="10"/>
        <rFont val="Times New Roman"/>
        <family val="1"/>
      </rPr>
      <t>2,3 Years System</t>
    </r>
  </si>
  <si>
    <t xml:space="preserve">End of Year </t>
  </si>
  <si>
    <t>肄業</t>
  </si>
  <si>
    <r>
      <t xml:space="preserve">後二年
</t>
    </r>
    <r>
      <rPr>
        <sz val="10"/>
        <rFont val="Times New Roman"/>
        <family val="1"/>
      </rPr>
      <t>last 2 Years</t>
    </r>
  </si>
  <si>
    <r>
      <t xml:space="preserve">前三年
</t>
    </r>
    <r>
      <rPr>
        <sz val="10"/>
        <rFont val="Times New Roman"/>
        <family val="1"/>
      </rPr>
      <t>First 3 Years</t>
    </r>
  </si>
  <si>
    <t>Self-taught</t>
  </si>
  <si>
    <t>Grand Total</t>
  </si>
  <si>
    <t>Total</t>
  </si>
  <si>
    <r>
      <t xml:space="preserve">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</si>
  <si>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t xml:space="preserve">    </t>
    </r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</si>
  <si>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t xml:space="preserve">    </t>
    </r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</si>
  <si>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</si>
  <si>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</si>
  <si>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</si>
  <si>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</si>
  <si>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</si>
  <si>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</si>
  <si>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</si>
  <si>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Graduated</t>
  </si>
  <si>
    <t>Attended</t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</si>
  <si>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</si>
  <si>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t>Population</t>
  </si>
  <si>
    <t>單位：人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</si>
  <si>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、現住人口之婚姻狀況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</si>
  <si>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、現住人口之年齡分配</t>
    </r>
  </si>
  <si>
    <r>
      <t xml:space="preserve">  </t>
    </r>
    <r>
      <rPr>
        <sz val="9"/>
        <rFont val="標楷體"/>
        <family val="4"/>
      </rPr>
      <t xml:space="preserve">年底別
</t>
    </r>
    <r>
      <rPr>
        <sz val="9"/>
        <rFont val="Times New Roman"/>
        <family val="1"/>
      </rPr>
      <t>End of Year</t>
    </r>
  </si>
  <si>
    <r>
      <t xml:space="preserve">面　　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
Area(Km² )</t>
    </r>
  </si>
  <si>
    <r>
      <t xml:space="preserve">村里數
</t>
    </r>
    <r>
      <rPr>
        <sz val="9"/>
        <rFont val="Times New Roman"/>
        <family val="1"/>
      </rPr>
      <t>Num. of Ts'uns
 &amp; Lins</t>
    </r>
  </si>
  <si>
    <r>
      <t>鄰數</t>
    </r>
    <r>
      <rPr>
        <sz val="9"/>
        <rFont val="Times New Roman"/>
        <family val="1"/>
      </rPr>
      <t>Num. of  Neighborhood</t>
    </r>
  </si>
  <si>
    <r>
      <t xml:space="preserve">現　住　戶　口
</t>
    </r>
    <r>
      <rPr>
        <sz val="9"/>
        <rFont val="Times New Roman"/>
        <family val="1"/>
      </rPr>
      <t xml:space="preserve">Households  </t>
    </r>
  </si>
  <si>
    <r>
      <t xml:space="preserve">戶量人／戶
</t>
    </r>
    <r>
      <rPr>
        <sz val="9"/>
        <rFont val="Times New Roman"/>
        <family val="1"/>
      </rPr>
      <t>Number of Households (Person/Households)</t>
    </r>
  </si>
  <si>
    <r>
      <t xml:space="preserve">人口密度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人／平方公里</t>
    </r>
    <r>
      <rPr>
        <sz val="9"/>
        <rFont val="Times New Roman"/>
        <family val="1"/>
      </rPr>
      <t>)
Population Density
(Person/Km² )</t>
    </r>
  </si>
  <si>
    <r>
      <t xml:space="preserve">
</t>
    </r>
    <r>
      <rPr>
        <sz val="9"/>
        <rFont val="標楷體"/>
        <family val="4"/>
      </rPr>
      <t>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比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例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男／女</t>
    </r>
    <r>
      <rPr>
        <sz val="9"/>
        <rFont val="Times New Roman"/>
        <family val="1"/>
      </rPr>
      <t xml:space="preserve">)*100
Sex Ratio
(Male/Female*100)
</t>
    </r>
  </si>
  <si>
    <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)
Number of House-holds(Households) </t>
    </r>
  </si>
  <si>
    <r>
      <t>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Population (Person)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</si>
  <si>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</si>
  <si>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</si>
  <si>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</si>
  <si>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三民里
</t>
    </r>
    <r>
      <rPr>
        <sz val="9"/>
        <rFont val="Times New Roman"/>
        <family val="1"/>
      </rPr>
      <t>San-min Li</t>
    </r>
  </si>
  <si>
    <r>
      <t xml:space="preserve">三湖里
</t>
    </r>
    <r>
      <rPr>
        <sz val="9"/>
        <rFont val="Times New Roman"/>
        <family val="1"/>
      </rPr>
      <t>San-hu Li</t>
    </r>
  </si>
  <si>
    <r>
      <t xml:space="preserve">上田里
</t>
    </r>
    <r>
      <rPr>
        <sz val="9"/>
        <rFont val="Times New Roman"/>
        <family val="1"/>
      </rPr>
      <t>Shang-tien Li</t>
    </r>
  </si>
  <si>
    <r>
      <t xml:space="preserve">上湖里
</t>
    </r>
    <r>
      <rPr>
        <sz val="9"/>
        <rFont val="Times New Roman"/>
        <family val="1"/>
      </rPr>
      <t>Shang-hu Li</t>
    </r>
  </si>
  <si>
    <r>
      <t xml:space="preserve">大平里
</t>
    </r>
    <r>
      <rPr>
        <sz val="9"/>
        <rFont val="Times New Roman"/>
        <family val="1"/>
      </rPr>
      <t>Ta-ping Li</t>
    </r>
  </si>
  <si>
    <r>
      <t xml:space="preserve">大同里
</t>
    </r>
    <r>
      <rPr>
        <sz val="9"/>
        <rFont val="Times New Roman"/>
        <family val="1"/>
      </rPr>
      <t>Ta-tung Li</t>
    </r>
  </si>
  <si>
    <r>
      <t xml:space="preserve">中山里
</t>
    </r>
    <r>
      <rPr>
        <sz val="9"/>
        <rFont val="Times New Roman"/>
        <family val="1"/>
      </rPr>
      <t>Zhong-shang Li</t>
    </r>
  </si>
  <si>
    <r>
      <t xml:space="preserve">仁美里
</t>
    </r>
    <r>
      <rPr>
        <sz val="9"/>
        <rFont val="Times New Roman"/>
        <family val="1"/>
      </rPr>
      <t>Renmei Li</t>
    </r>
  </si>
  <si>
    <r>
      <t xml:space="preserve">水美里
</t>
    </r>
    <r>
      <rPr>
        <sz val="9"/>
        <rFont val="Times New Roman"/>
        <family val="1"/>
      </rPr>
      <t>Shui-mei Li</t>
    </r>
  </si>
  <si>
    <r>
      <t xml:space="preserve">四維里
</t>
    </r>
    <r>
      <rPr>
        <sz val="9"/>
        <rFont val="Times New Roman"/>
        <family val="1"/>
      </rPr>
      <t>Sihwei Li</t>
    </r>
  </si>
  <si>
    <r>
      <t xml:space="preserve">永平里
</t>
    </r>
    <r>
      <rPr>
        <sz val="9"/>
        <rFont val="Times New Roman"/>
        <family val="1"/>
      </rPr>
      <t>Yongping Li</t>
    </r>
  </si>
  <si>
    <r>
      <t xml:space="preserve">永寧里
</t>
    </r>
    <r>
      <rPr>
        <sz val="9"/>
        <rFont val="Times New Roman"/>
        <family val="1"/>
      </rPr>
      <t>Yang-jiang Li</t>
    </r>
  </si>
  <si>
    <r>
      <t xml:space="preserve">秀才里
</t>
    </r>
    <r>
      <rPr>
        <sz val="9"/>
        <rFont val="Times New Roman"/>
        <family val="1"/>
      </rPr>
      <t>Hsio-tsai Li</t>
    </r>
  </si>
  <si>
    <t>Population</t>
  </si>
  <si>
    <r>
      <t xml:space="preserve">金溪里
</t>
    </r>
    <r>
      <rPr>
        <sz val="9"/>
        <rFont val="Times New Roman"/>
        <family val="1"/>
      </rPr>
      <t>Jinsi Li</t>
    </r>
  </si>
  <si>
    <r>
      <t xml:space="preserve">金龍里
</t>
    </r>
    <r>
      <rPr>
        <sz val="9"/>
        <rFont val="Times New Roman"/>
        <family val="1"/>
      </rPr>
      <t>Jinlong Li</t>
    </r>
  </si>
  <si>
    <r>
      <t xml:space="preserve">青山里
</t>
    </r>
    <r>
      <rPr>
        <sz val="9"/>
        <rFont val="Times New Roman"/>
        <family val="1"/>
      </rPr>
      <t>Cing- shan Li</t>
    </r>
  </si>
  <si>
    <r>
      <t xml:space="preserve">紅梅里
</t>
    </r>
    <r>
      <rPr>
        <sz val="9"/>
        <rFont val="Times New Roman"/>
        <family val="1"/>
      </rPr>
      <t>Hung-mei Li</t>
    </r>
  </si>
  <si>
    <r>
      <t xml:space="preserve">員本里
</t>
    </r>
    <r>
      <rPr>
        <sz val="9"/>
        <rFont val="Times New Roman"/>
        <family val="1"/>
      </rPr>
      <t>Yuan-ben Li</t>
    </r>
  </si>
  <si>
    <r>
      <t xml:space="preserve">埔心里
</t>
    </r>
    <r>
      <rPr>
        <sz val="9"/>
        <rFont val="Times New Roman"/>
        <family val="1"/>
      </rPr>
      <t>Pusin Li</t>
    </r>
  </si>
  <si>
    <r>
      <t xml:space="preserve">高上里
</t>
    </r>
    <r>
      <rPr>
        <sz val="9"/>
        <rFont val="Times New Roman"/>
        <family val="1"/>
      </rPr>
      <t>Gao-shag Li</t>
    </r>
  </si>
  <si>
    <r>
      <t xml:space="preserve">高山里
</t>
    </r>
    <r>
      <rPr>
        <sz val="9"/>
        <rFont val="Times New Roman"/>
        <family val="1"/>
      </rPr>
      <t>Gao-shan Li</t>
    </r>
  </si>
  <si>
    <r>
      <t xml:space="preserve">高榮里
</t>
    </r>
    <r>
      <rPr>
        <sz val="9"/>
        <rFont val="Times New Roman"/>
        <family val="1"/>
      </rPr>
      <t>Gao-zhong Li</t>
    </r>
  </si>
  <si>
    <r>
      <t xml:space="preserve">梅新里
</t>
    </r>
    <r>
      <rPr>
        <sz val="9"/>
        <rFont val="Times New Roman"/>
        <family val="1"/>
      </rPr>
      <t>Mei-hsin Li</t>
    </r>
  </si>
  <si>
    <r>
      <t xml:space="preserve">梅溪里
</t>
    </r>
    <r>
      <rPr>
        <sz val="9"/>
        <rFont val="Times New Roman"/>
        <family val="1"/>
      </rPr>
      <t>Meisi Li</t>
    </r>
  </si>
  <si>
    <r>
      <t xml:space="preserve">富岡里
</t>
    </r>
    <r>
      <rPr>
        <sz val="9"/>
        <rFont val="Times New Roman"/>
        <family val="1"/>
      </rPr>
      <t>Fu-gang Li</t>
    </r>
  </si>
  <si>
    <r>
      <t xml:space="preserve">富豐里
</t>
    </r>
    <r>
      <rPr>
        <sz val="9"/>
        <rFont val="Times New Roman"/>
        <family val="1"/>
      </rPr>
      <t>Fu-Fong Li</t>
    </r>
  </si>
  <si>
    <r>
      <t xml:space="preserve">新榮里
</t>
    </r>
    <r>
      <rPr>
        <sz val="9"/>
        <rFont val="Times New Roman"/>
        <family val="1"/>
      </rPr>
      <t>Hsin-zhong Li</t>
    </r>
  </si>
  <si>
    <r>
      <t xml:space="preserve">楊江里
</t>
    </r>
    <r>
      <rPr>
        <sz val="9"/>
        <rFont val="Times New Roman"/>
        <family val="1"/>
      </rPr>
      <t>Yang-jiang Li</t>
    </r>
  </si>
  <si>
    <r>
      <t xml:space="preserve">楊明里
</t>
    </r>
    <r>
      <rPr>
        <sz val="9"/>
        <rFont val="Times New Roman"/>
        <family val="1"/>
      </rPr>
      <t>Yangming Li</t>
    </r>
  </si>
  <si>
    <r>
      <t xml:space="preserve">楊梅里
</t>
    </r>
    <r>
      <rPr>
        <sz val="9"/>
        <rFont val="Times New Roman"/>
        <family val="1"/>
      </rPr>
      <t>Yang-mei Li</t>
    </r>
  </si>
  <si>
    <r>
      <t xml:space="preserve">瑞坪里
</t>
    </r>
    <r>
      <rPr>
        <sz val="9"/>
        <rFont val="Times New Roman"/>
        <family val="1"/>
      </rPr>
      <t>Rueiping Li</t>
    </r>
  </si>
  <si>
    <r>
      <t xml:space="preserve">瑞原里
</t>
    </r>
    <r>
      <rPr>
        <sz val="9"/>
        <rFont val="Times New Roman"/>
        <family val="1"/>
      </rPr>
      <t>Rey-yuan Li</t>
    </r>
  </si>
  <si>
    <r>
      <t xml:space="preserve">瑞塘里
</t>
    </r>
    <r>
      <rPr>
        <sz val="9"/>
        <rFont val="Times New Roman"/>
        <family val="1"/>
      </rPr>
      <t>Rueitang Li</t>
    </r>
  </si>
  <si>
    <r>
      <t xml:space="preserve">瑞溪里
</t>
    </r>
    <r>
      <rPr>
        <sz val="9"/>
        <rFont val="Times New Roman"/>
        <family val="1"/>
      </rPr>
      <t>Rui-si Li</t>
    </r>
  </si>
  <si>
    <r>
      <t xml:space="preserve">裕成里
</t>
    </r>
    <r>
      <rPr>
        <sz val="9"/>
        <rFont val="Times New Roman"/>
        <family val="1"/>
      </rPr>
      <t>Yu-cheng Li</t>
    </r>
  </si>
  <si>
    <r>
      <t xml:space="preserve">裕新里
</t>
    </r>
    <r>
      <rPr>
        <sz val="9"/>
        <rFont val="Times New Roman"/>
        <family val="1"/>
      </rPr>
      <t>Yu-sin Li</t>
    </r>
  </si>
  <si>
    <r>
      <t xml:space="preserve">頭湖里
</t>
    </r>
    <r>
      <rPr>
        <sz val="9"/>
        <rFont val="Times New Roman"/>
        <family val="1"/>
      </rPr>
      <t>Tou-hu Li</t>
    </r>
  </si>
  <si>
    <r>
      <t xml:space="preserve">豐野里
</t>
    </r>
    <r>
      <rPr>
        <sz val="9"/>
        <rFont val="Times New Roman"/>
        <family val="1"/>
      </rPr>
      <t>Feng-yeh Li</t>
    </r>
  </si>
  <si>
    <r>
      <t xml:space="preserve">雙榮里
</t>
    </r>
    <r>
      <rPr>
        <sz val="9"/>
        <rFont val="Times New Roman"/>
        <family val="1"/>
      </rPr>
      <t>Hsin-zhong Li</t>
    </r>
  </si>
  <si>
    <r>
      <t>單位：人</t>
    </r>
  </si>
  <si>
    <r>
      <t xml:space="preserve">     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 Households 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Density &amp; Sex Ratio</t>
    </r>
  </si>
  <si>
    <r>
      <t xml:space="preserve">  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 Households 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Density &amp; Sex Ratio(Cont. End)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</si>
  <si>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Immigrants and Emigrants(Cont. End)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</si>
  <si>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Immigrants and Emigrants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</si>
  <si>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 by  Age</t>
    </r>
  </si>
  <si>
    <r>
      <t xml:space="preserve">年底別
</t>
    </r>
    <r>
      <rPr>
        <sz val="10"/>
        <rFont val="Times New Roman"/>
        <family val="1"/>
      </rPr>
      <t>End of Year</t>
    </r>
  </si>
  <si>
    <t>性別</t>
  </si>
  <si>
    <t>全年齡</t>
  </si>
  <si>
    <r>
      <t>0-4</t>
    </r>
    <r>
      <rPr>
        <sz val="10"/>
        <rFont val="標楷體"/>
        <family val="4"/>
      </rPr>
      <t>歲</t>
    </r>
  </si>
  <si>
    <r>
      <t>5-9</t>
    </r>
    <r>
      <rPr>
        <sz val="10"/>
        <rFont val="標楷體"/>
        <family val="4"/>
      </rPr>
      <t>歲</t>
    </r>
  </si>
  <si>
    <r>
      <t>10-14</t>
    </r>
    <r>
      <rPr>
        <sz val="10"/>
        <rFont val="標楷體"/>
        <family val="4"/>
      </rPr>
      <t>歲</t>
    </r>
  </si>
  <si>
    <r>
      <t>15-19</t>
    </r>
    <r>
      <rPr>
        <sz val="10"/>
        <rFont val="標楷體"/>
        <family val="4"/>
      </rPr>
      <t>歲</t>
    </r>
  </si>
  <si>
    <r>
      <t>20-24</t>
    </r>
    <r>
      <rPr>
        <sz val="10"/>
        <rFont val="標楷體"/>
        <family val="4"/>
      </rPr>
      <t>歲</t>
    </r>
  </si>
  <si>
    <r>
      <t>25-29</t>
    </r>
    <r>
      <rPr>
        <sz val="10"/>
        <rFont val="標楷體"/>
        <family val="4"/>
      </rPr>
      <t>歲</t>
    </r>
  </si>
  <si>
    <r>
      <t>30-34</t>
    </r>
    <r>
      <rPr>
        <sz val="10"/>
        <rFont val="標楷體"/>
        <family val="4"/>
      </rPr>
      <t>歲</t>
    </r>
  </si>
  <si>
    <r>
      <t>35-39</t>
    </r>
    <r>
      <rPr>
        <sz val="10"/>
        <rFont val="標楷體"/>
        <family val="4"/>
      </rPr>
      <t>歲</t>
    </r>
  </si>
  <si>
    <r>
      <t>40-44</t>
    </r>
    <r>
      <rPr>
        <sz val="10"/>
        <rFont val="標楷體"/>
        <family val="4"/>
      </rPr>
      <t>歲</t>
    </r>
  </si>
  <si>
    <r>
      <t>45-49</t>
    </r>
    <r>
      <rPr>
        <sz val="10"/>
        <rFont val="標楷體"/>
        <family val="4"/>
      </rPr>
      <t>歲</t>
    </r>
  </si>
  <si>
    <r>
      <t>50-54</t>
    </r>
    <r>
      <rPr>
        <sz val="10"/>
        <rFont val="標楷體"/>
        <family val="4"/>
      </rPr>
      <t>歲</t>
    </r>
  </si>
  <si>
    <r>
      <t>55-59</t>
    </r>
    <r>
      <rPr>
        <sz val="10"/>
        <rFont val="標楷體"/>
        <family val="4"/>
      </rPr>
      <t>歲</t>
    </r>
  </si>
  <si>
    <r>
      <t>60-64</t>
    </r>
    <r>
      <rPr>
        <sz val="10"/>
        <rFont val="標楷體"/>
        <family val="4"/>
      </rPr>
      <t>歲</t>
    </r>
  </si>
  <si>
    <r>
      <t>65-69</t>
    </r>
    <r>
      <rPr>
        <sz val="10"/>
        <rFont val="標楷體"/>
        <family val="4"/>
      </rPr>
      <t>歲</t>
    </r>
  </si>
  <si>
    <r>
      <t>70-74</t>
    </r>
    <r>
      <rPr>
        <sz val="10"/>
        <rFont val="標楷體"/>
        <family val="4"/>
      </rPr>
      <t>歲</t>
    </r>
  </si>
  <si>
    <r>
      <t>75-79</t>
    </r>
    <r>
      <rPr>
        <sz val="10"/>
        <rFont val="標楷體"/>
        <family val="4"/>
      </rPr>
      <t>歲</t>
    </r>
  </si>
  <si>
    <r>
      <t>80-84</t>
    </r>
    <r>
      <rPr>
        <sz val="10"/>
        <rFont val="標楷體"/>
        <family val="4"/>
      </rPr>
      <t>歲</t>
    </r>
  </si>
  <si>
    <r>
      <t>85-89</t>
    </r>
    <r>
      <rPr>
        <sz val="10"/>
        <rFont val="標楷體"/>
        <family val="4"/>
      </rPr>
      <t>歲</t>
    </r>
  </si>
  <si>
    <r>
      <t>90-94</t>
    </r>
    <r>
      <rPr>
        <sz val="10"/>
        <rFont val="標楷體"/>
        <family val="4"/>
      </rPr>
      <t>歲</t>
    </r>
  </si>
  <si>
    <r>
      <t>95-99</t>
    </r>
    <r>
      <rPr>
        <sz val="10"/>
        <rFont val="標楷體"/>
        <family val="4"/>
      </rPr>
      <t>歲</t>
    </r>
  </si>
  <si>
    <r>
      <t>100</t>
    </r>
    <r>
      <rPr>
        <sz val="10"/>
        <rFont val="標楷體"/>
        <family val="4"/>
      </rPr>
      <t>歲以上</t>
    </r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</si>
  <si>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</si>
  <si>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</si>
  <si>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</si>
  <si>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</si>
  <si>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</si>
  <si>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</si>
  <si>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</si>
  <si>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</si>
  <si>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</si>
  <si>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</si>
  <si>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</si>
  <si>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</si>
  <si>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</si>
  <si>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</si>
  <si>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</si>
  <si>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</si>
  <si>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</si>
  <si>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</si>
  <si>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</si>
  <si>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</si>
  <si>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</si>
  <si>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</si>
  <si>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 Years of Age and Over</t>
  </si>
  <si>
    <r>
      <t>計</t>
    </r>
    <r>
      <rPr>
        <sz val="10"/>
        <rFont val="Times New Roman"/>
        <family val="1"/>
      </rPr>
      <t xml:space="preserve"> Total</t>
    </r>
  </si>
  <si>
    <r>
      <t>男</t>
    </r>
    <r>
      <rPr>
        <sz val="10"/>
        <rFont val="Times New Roman"/>
        <family val="1"/>
      </rPr>
      <t xml:space="preserve"> Male</t>
    </r>
  </si>
  <si>
    <r>
      <t>女</t>
    </r>
    <r>
      <rPr>
        <sz val="10"/>
        <rFont val="Times New Roman"/>
        <family val="1"/>
      </rPr>
      <t xml:space="preserve"> Female</t>
    </r>
  </si>
  <si>
    <r>
      <t xml:space="preserve">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、滿十五歲以上現住人口之教育程度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</si>
  <si>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Educational Attainment  of  Population Aged 15 and Over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</si>
  <si>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The Marital Status of the Population </t>
    </r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</si>
  <si>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</si>
  <si>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t xml:space="preserve">總　　　計
</t>
    </r>
    <r>
      <rPr>
        <sz val="10"/>
        <rFont val="Times New Roman"/>
        <family val="1"/>
      </rPr>
      <t>Grand Total</t>
    </r>
  </si>
  <si>
    <r>
      <t xml:space="preserve">未　　婚
</t>
    </r>
    <r>
      <rPr>
        <sz val="10"/>
        <rFont val="Times New Roman"/>
        <family val="1"/>
      </rPr>
      <t>Single</t>
    </r>
  </si>
  <si>
    <r>
      <t xml:space="preserve">有　　　偶
</t>
    </r>
    <r>
      <rPr>
        <sz val="10"/>
        <rFont val="Times New Roman"/>
        <family val="1"/>
      </rPr>
      <t>Married</t>
    </r>
  </si>
  <si>
    <r>
      <t xml:space="preserve">離　　　婚
</t>
    </r>
    <r>
      <rPr>
        <sz val="10"/>
        <rFont val="Times New Roman"/>
        <family val="1"/>
      </rPr>
      <t>Divorced</t>
    </r>
  </si>
  <si>
    <r>
      <t xml:space="preserve">喪　　　偶
</t>
    </r>
    <r>
      <rPr>
        <sz val="10"/>
        <rFont val="Times New Roman"/>
        <family val="1"/>
      </rPr>
      <t>Widowed</t>
    </r>
  </si>
  <si>
    <r>
      <t xml:space="preserve">計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</si>
  <si>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Male</t>
    </r>
  </si>
  <si>
    <r>
      <t xml:space="preserve">女
</t>
    </r>
    <r>
      <rPr>
        <sz val="10"/>
        <rFont val="Times New Roman"/>
        <family val="1"/>
      </rPr>
      <t>Female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</si>
  <si>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Households of The Aborigines   </t>
    </r>
  </si>
  <si>
    <r>
      <t>戶　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Num. of Household</t>
    </r>
  </si>
  <si>
    <t xml:space="preserve">   口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</si>
  <si>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</si>
  <si>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民　</t>
    </r>
    <r>
      <rPr>
        <sz val="10"/>
        <rFont val="Times New Roman"/>
        <family val="1"/>
      </rPr>
      <t>Aborigines in Plains</t>
    </r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</si>
  <si>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民　</t>
    </r>
    <r>
      <rPr>
        <sz val="10"/>
        <rFont val="Times New Roman"/>
        <family val="1"/>
      </rPr>
      <t xml:space="preserve"> Aborigines in Mountains</t>
    </r>
  </si>
  <si>
    <t xml:space="preserve"> Total</t>
  </si>
  <si>
    <t>Aborigines in Plains</t>
  </si>
  <si>
    <t>Aborigines in Mountains</t>
  </si>
  <si>
    <r>
      <t>計</t>
    </r>
    <r>
      <rPr>
        <sz val="10"/>
        <rFont val="Times New Roman"/>
        <family val="1"/>
      </rPr>
      <t xml:space="preserve"> Total</t>
    </r>
  </si>
  <si>
    <r>
      <t>男</t>
    </r>
    <r>
      <rPr>
        <sz val="10"/>
        <rFont val="Times New Roman"/>
        <family val="1"/>
      </rPr>
      <t xml:space="preserve"> Male</t>
    </r>
  </si>
  <si>
    <r>
      <t>女</t>
    </r>
    <r>
      <rPr>
        <sz val="10"/>
        <rFont val="Times New Roman"/>
        <family val="1"/>
      </rPr>
      <t xml:space="preserve"> Female</t>
    </r>
  </si>
  <si>
    <r>
      <t xml:space="preserve">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</si>
  <si>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t>遷　　　　　入　　　　　人　　　　　數</t>
  </si>
  <si>
    <r>
      <t>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Num. of Emigrants</t>
    </r>
  </si>
  <si>
    <r>
      <t>遷　　出　　人　　數　　</t>
    </r>
    <r>
      <rPr>
        <sz val="10"/>
        <rFont val="Times New Roman"/>
        <family val="1"/>
      </rPr>
      <t>Num. of Emigrants</t>
    </r>
  </si>
  <si>
    <r>
      <t xml:space="preserve">同一鄉鎮市內之
住址變更人數
</t>
    </r>
    <r>
      <rPr>
        <sz val="10"/>
        <rFont val="Times New Roman"/>
        <family val="1"/>
      </rPr>
      <t>Change Residence</t>
    </r>
  </si>
  <si>
    <r>
      <t>出生人數</t>
    </r>
    <r>
      <rPr>
        <sz val="10"/>
        <rFont val="Times New Roman"/>
        <family val="1"/>
      </rPr>
      <t xml:space="preserve">  Num. of  Birth</t>
    </r>
  </si>
  <si>
    <r>
      <t xml:space="preserve">粗出生率
</t>
    </r>
    <r>
      <rPr>
        <sz val="10"/>
        <rFont val="Times New Roman"/>
        <family val="1"/>
      </rPr>
      <t>(‰)</t>
    </r>
  </si>
  <si>
    <r>
      <t>死亡人數</t>
    </r>
    <r>
      <rPr>
        <sz val="10"/>
        <rFont val="Times New Roman"/>
        <family val="1"/>
      </rPr>
      <t xml:space="preserve">  Num. of  Death</t>
    </r>
  </si>
  <si>
    <r>
      <t xml:space="preserve">粗死亡率
</t>
    </r>
    <r>
      <rPr>
        <sz val="10"/>
        <rFont val="Times New Roman"/>
        <family val="1"/>
      </rPr>
      <t>(‰)</t>
    </r>
  </si>
  <si>
    <r>
      <t>結婚</t>
    </r>
    <r>
      <rPr>
        <sz val="10"/>
        <rFont val="Times New Roman"/>
        <family val="1"/>
      </rPr>
      <t>Married</t>
    </r>
  </si>
  <si>
    <r>
      <t xml:space="preserve">離婚
</t>
    </r>
    <r>
      <rPr>
        <sz val="10"/>
        <rFont val="Times New Roman"/>
        <family val="1"/>
      </rPr>
      <t>Divorce</t>
    </r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</si>
  <si>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
Couple</t>
    </r>
  </si>
  <si>
    <t>自本省
他縣市</t>
  </si>
  <si>
    <r>
      <t>自他省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  From Other Provinces(Cities)</t>
    </r>
  </si>
  <si>
    <r>
      <t>往他省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  To Other Provinces(Cities)</t>
    </r>
  </si>
  <si>
    <t>往本省
他縣市</t>
  </si>
  <si>
    <t>往本縣
他鄉鎮市</t>
  </si>
  <si>
    <r>
      <t xml:space="preserve">   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、現住戶、人口密度及性比例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</si>
  <si>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95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2006</t>
    </r>
  </si>
  <si>
    <r>
      <t>96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2007</t>
    </r>
  </si>
  <si>
    <r>
      <t>97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2008</t>
    </r>
  </si>
  <si>
    <r>
      <t>98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2009</t>
    </r>
  </si>
  <si>
    <r>
      <t>99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2010</t>
    </r>
  </si>
  <si>
    <r>
      <t>100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2011</t>
    </r>
  </si>
  <si>
    <r>
      <t>101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2012</t>
    </r>
  </si>
  <si>
    <r>
      <t>102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2013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</si>
  <si>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</si>
  <si>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</si>
  <si>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</si>
  <si>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</si>
  <si>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</si>
  <si>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</si>
  <si>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</si>
  <si>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</si>
  <si>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、現住原住民戶口數</t>
    </r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</si>
  <si>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</si>
  <si>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</si>
  <si>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</si>
  <si>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</si>
  <si>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</si>
  <si>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資料來源：桃園市楊梅區戶政事務所。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</si>
  <si>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Dirtrict Household Registration office, Taoyuan City.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</si>
  <si>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</si>
  <si>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-8-</t>
  </si>
  <si>
    <t>-9-</t>
  </si>
  <si>
    <t>-10-</t>
  </si>
  <si>
    <t>-11-</t>
  </si>
  <si>
    <t>-12-</t>
  </si>
  <si>
    <t>-13-</t>
  </si>
  <si>
    <t>-14-</t>
  </si>
  <si>
    <t>-15-</t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</si>
  <si>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</si>
  <si>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</si>
  <si>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自本市
他區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</si>
  <si>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</si>
  <si>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</si>
  <si>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博     士
Doctor</t>
  </si>
  <si>
    <t>碩     士
Master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</si>
</sst>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.E+00"/>
    <numFmt numFmtId="187" formatCode="_(* #,##0_);_(* \(#,##0\);_(* &quot;-&quot;??_);_(@_)"/>
    <numFmt numFmtId="188" formatCode="#,##0;[Red]#,##0"/>
    <numFmt numFmtId="189" formatCode="0_ "/>
    <numFmt numFmtId="190" formatCode="0_);[Red]\(0\)"/>
    <numFmt numFmtId="191" formatCode="0.0_ "/>
    <numFmt numFmtId="192" formatCode="#,##0.0000"/>
    <numFmt numFmtId="193" formatCode="[$-404]AM/PM\ hh:mm:ss"/>
    <numFmt numFmtId="194" formatCode="#,##0.00_ "/>
    <numFmt numFmtId="195" formatCode="#,##0.0000;[Red]#,##0.0000"/>
    <numFmt numFmtId="196" formatCode="#,##0.00;[Red]#,##0.00"/>
    <numFmt numFmtId="197" formatCode="#,##0.00_);[Red]\(#,##0.00\)"/>
    <numFmt numFmtId="198" formatCode="#,##0.0000_);[Red]\(#,##0.0000\)"/>
    <numFmt numFmtId="199" formatCode="[$€-2]\ #,##0.00_);[Red]\([$€-2]\ #,##0.00\)"/>
    <numFmt numFmtId="200" formatCode="&quot;$&quot;#,##0"/>
    <numFmt numFmtId="201" formatCode="_-* #,##0_-;\-* #,##0_-;_-* \-_-;_-@_-"/>
  </numFmts>
  <fonts count="5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細明體"/>
      <family val="3"/>
    </font>
    <font>
      <sz val="9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9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2" fillId="0" borderId="0" xfId="34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198" fontId="11" fillId="0" borderId="16" xfId="0" applyNumberFormat="1" applyFont="1" applyFill="1" applyBorder="1" applyAlignment="1">
      <alignment vertical="center"/>
    </xf>
    <xf numFmtId="179" fontId="11" fillId="0" borderId="10" xfId="34" applyNumberFormat="1" applyFont="1" applyFill="1" applyBorder="1" applyAlignment="1">
      <alignment vertical="center"/>
    </xf>
    <xf numFmtId="197" fontId="11" fillId="0" borderId="10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11" fillId="0" borderId="0" xfId="34" applyNumberFormat="1" applyFont="1" applyFill="1" applyBorder="1" applyAlignment="1">
      <alignment vertical="center"/>
    </xf>
    <xf numFmtId="19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7" fontId="11" fillId="0" borderId="16" xfId="0" applyNumberFormat="1" applyFont="1" applyFill="1" applyBorder="1" applyAlignment="1">
      <alignment vertical="center"/>
    </xf>
    <xf numFmtId="197" fontId="11" fillId="0" borderId="17" xfId="0" applyNumberFormat="1" applyFont="1" applyFill="1" applyBorder="1" applyAlignment="1">
      <alignment vertical="center"/>
    </xf>
    <xf numFmtId="179" fontId="11" fillId="0" borderId="11" xfId="34" applyNumberFormat="1" applyFont="1" applyFill="1" applyBorder="1" applyAlignment="1">
      <alignment vertical="center"/>
    </xf>
    <xf numFmtId="197" fontId="11" fillId="0" borderId="11" xfId="0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/>
    </xf>
    <xf numFmtId="197" fontId="11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9" fontId="2" fillId="0" borderId="0" xfId="34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/>
    </xf>
    <xf numFmtId="181" fontId="11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/>
    </xf>
    <xf numFmtId="9" fontId="10" fillId="0" borderId="0" xfId="40" applyFont="1" applyFill="1" applyBorder="1" applyAlignment="1">
      <alignment vertical="center"/>
    </xf>
    <xf numFmtId="181" fontId="11" fillId="0" borderId="11" xfId="0" applyNumberFormat="1" applyFont="1" applyFill="1" applyBorder="1" applyAlignment="1">
      <alignment vertical="center"/>
    </xf>
    <xf numFmtId="181" fontId="11" fillId="0" borderId="11" xfId="0" applyNumberFormat="1" applyFont="1" applyFill="1" applyBorder="1" applyAlignment="1">
      <alignment horizontal="right" vertical="center"/>
    </xf>
    <xf numFmtId="41" fontId="11" fillId="0" borderId="11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4" fontId="2" fillId="0" borderId="0" xfId="0" applyNumberFormat="1" applyFont="1" applyFill="1" applyAlignment="1">
      <alignment vertical="center"/>
    </xf>
    <xf numFmtId="194" fontId="11" fillId="0" borderId="0" xfId="0" applyNumberFormat="1" applyFont="1" applyFill="1" applyAlignment="1">
      <alignment horizontal="right" vertical="center"/>
    </xf>
    <xf numFmtId="194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9" fontId="10" fillId="0" borderId="0" xfId="34" applyNumberFormat="1" applyFont="1" applyFill="1" applyAlignment="1">
      <alignment vertical="center"/>
    </xf>
    <xf numFmtId="181" fontId="10" fillId="0" borderId="0" xfId="0" applyNumberFormat="1" applyFont="1" applyFill="1" applyAlignment="1">
      <alignment vertical="center"/>
    </xf>
    <xf numFmtId="188" fontId="10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190" fontId="11" fillId="0" borderId="0" xfId="0" applyNumberFormat="1" applyFont="1" applyFill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0" borderId="0" xfId="35" applyNumberFormat="1" applyFont="1" applyAlignment="1">
      <alignment vertical="center"/>
    </xf>
    <xf numFmtId="187" fontId="10" fillId="0" borderId="0" xfId="34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35" applyNumberFormat="1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centerContinuous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1" xfId="0" applyFont="1" applyBorder="1" applyAlignment="1" quotePrefix="1">
      <alignment horizontal="distributed" vertical="center"/>
    </xf>
    <xf numFmtId="3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/>
    </xf>
    <xf numFmtId="0" fontId="11" fillId="0" borderId="22" xfId="0" applyFont="1" applyBorder="1" applyAlignment="1" quotePrefix="1">
      <alignment horizontal="left" vertical="center"/>
    </xf>
    <xf numFmtId="0" fontId="11" fillId="0" borderId="23" xfId="0" applyFont="1" applyBorder="1" applyAlignment="1" quotePrefix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0" fontId="11" fillId="0" borderId="19" xfId="0" applyFont="1" applyBorder="1" applyAlignment="1" quotePrefix="1">
      <alignment horizontal="center" vertical="center"/>
    </xf>
    <xf numFmtId="3" fontId="11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Continuous" vertical="center"/>
    </xf>
    <xf numFmtId="3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wrapText="1"/>
    </xf>
    <xf numFmtId="0" fontId="11" fillId="0" borderId="29" xfId="0" applyFont="1" applyBorder="1" applyAlignment="1">
      <alignment horizontal="distributed" vertical="distributed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0" fillId="0" borderId="0" xfId="0" applyFont="1" applyAlignment="1" quotePrefix="1">
      <alignment horizontal="centerContinuous" vertical="center"/>
    </xf>
    <xf numFmtId="3" fontId="11" fillId="0" borderId="0" xfId="35" applyNumberFormat="1" applyFont="1" applyAlignment="1">
      <alignment vertical="center"/>
    </xf>
    <xf numFmtId="3" fontId="11" fillId="0" borderId="11" xfId="35" applyNumberFormat="1" applyFont="1" applyBorder="1" applyAlignment="1">
      <alignment vertical="center"/>
    </xf>
    <xf numFmtId="187" fontId="11" fillId="0" borderId="11" xfId="34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35" applyNumberFormat="1" applyFont="1" applyAlignment="1">
      <alignment horizontal="centerContinuous" vertical="center"/>
    </xf>
    <xf numFmtId="187" fontId="10" fillId="0" borderId="0" xfId="34" applyNumberFormat="1" applyFont="1" applyAlignment="1">
      <alignment horizontal="centerContinuous" vertical="center"/>
    </xf>
    <xf numFmtId="187" fontId="9" fillId="0" borderId="11" xfId="34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3" fontId="10" fillId="0" borderId="0" xfId="0" applyNumberFormat="1" applyFont="1" applyBorder="1" applyAlignment="1" quotePrefix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1" fillId="0" borderId="3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19" xfId="0" applyNumberFormat="1" applyFont="1" applyBorder="1" applyAlignment="1">
      <alignment horizontal="centerContinuous" vertical="center" wrapText="1"/>
    </xf>
    <xf numFmtId="3" fontId="11" fillId="0" borderId="25" xfId="0" applyNumberFormat="1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centerContinuous" vertical="center"/>
    </xf>
    <xf numFmtId="3" fontId="9" fillId="0" borderId="15" xfId="0" applyNumberFormat="1" applyFont="1" applyBorder="1" applyAlignment="1" quotePrefix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 quotePrefix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distributed" vertical="center"/>
    </xf>
    <xf numFmtId="3" fontId="11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horizontal="left" vertical="center"/>
    </xf>
    <xf numFmtId="3" fontId="9" fillId="0" borderId="3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wrapText="1"/>
    </xf>
    <xf numFmtId="3" fontId="9" fillId="0" borderId="3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Continuous" vertical="center"/>
    </xf>
    <xf numFmtId="3" fontId="9" fillId="0" borderId="26" xfId="0" applyNumberFormat="1" applyFont="1" applyBorder="1" applyAlignment="1">
      <alignment horizontal="centerContinuous" vertical="center"/>
    </xf>
    <xf numFmtId="0" fontId="9" fillId="0" borderId="0" xfId="0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Continuous" vertical="center"/>
    </xf>
    <xf numFmtId="3" fontId="9" fillId="0" borderId="27" xfId="0" applyNumberFormat="1" applyFont="1" applyFill="1" applyBorder="1" applyAlignment="1">
      <alignment horizontal="centerContinuous" vertical="center"/>
    </xf>
    <xf numFmtId="3" fontId="9" fillId="0" borderId="33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horizontal="right" vertical="center"/>
    </xf>
    <xf numFmtId="9" fontId="11" fillId="0" borderId="0" xfId="4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 wrapText="1"/>
    </xf>
    <xf numFmtId="185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185" fontId="11" fillId="0" borderId="0" xfId="0" applyNumberFormat="1" applyFont="1" applyFill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185" fontId="11" fillId="0" borderId="0" xfId="0" applyNumberFormat="1" applyFont="1" applyFill="1" applyAlignment="1">
      <alignment/>
    </xf>
    <xf numFmtId="185" fontId="9" fillId="0" borderId="16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185" fontId="9" fillId="0" borderId="17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185" fontId="10" fillId="0" borderId="0" xfId="0" applyNumberFormat="1" applyFont="1" applyFill="1" applyBorder="1" applyAlignment="1" quotePrefix="1">
      <alignment horizontal="centerContinuous" vertical="center"/>
    </xf>
    <xf numFmtId="185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11" fillId="0" borderId="36" xfId="0" applyFont="1" applyFill="1" applyBorder="1" applyAlignment="1" quotePrefix="1">
      <alignment horizontal="distributed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left" vertical="center"/>
    </xf>
    <xf numFmtId="181" fontId="11" fillId="0" borderId="0" xfId="34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81" fontId="11" fillId="0" borderId="16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distributed" vertical="center"/>
    </xf>
    <xf numFmtId="3" fontId="9" fillId="0" borderId="15" xfId="0" applyNumberFormat="1" applyFont="1" applyFill="1" applyBorder="1" applyAlignment="1" quotePrefix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79" fontId="11" fillId="0" borderId="0" xfId="34" applyNumberFormat="1" applyFont="1" applyFill="1" applyBorder="1" applyAlignment="1">
      <alignment horizontal="center" vertical="center"/>
    </xf>
    <xf numFmtId="185" fontId="53" fillId="0" borderId="0" xfId="0" applyNumberFormat="1" applyFont="1" applyAlignment="1">
      <alignment vertical="center"/>
    </xf>
    <xf numFmtId="181" fontId="17" fillId="0" borderId="11" xfId="0" applyNumberFormat="1" applyFont="1" applyBorder="1" applyAlignment="1">
      <alignment vertical="center"/>
    </xf>
    <xf numFmtId="181" fontId="17" fillId="0" borderId="11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vertical="center"/>
    </xf>
    <xf numFmtId="201" fontId="11" fillId="0" borderId="0" xfId="0" applyNumberFormat="1" applyFont="1" applyAlignment="1">
      <alignment vertical="center"/>
    </xf>
    <xf numFmtId="201" fontId="11" fillId="0" borderId="11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1" fontId="11" fillId="0" borderId="0" xfId="0" applyNumberFormat="1" applyFont="1" applyFill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 shrinkToFit="1"/>
    </xf>
    <xf numFmtId="3" fontId="11" fillId="0" borderId="26" xfId="0" applyNumberFormat="1" applyFont="1" applyBorder="1" applyAlignment="1">
      <alignment horizontal="centerContinuous" vertical="center"/>
    </xf>
    <xf numFmtId="3" fontId="9" fillId="0" borderId="14" xfId="0" applyNumberFormat="1" applyFont="1" applyFill="1" applyBorder="1" applyAlignment="1" quotePrefix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Continuous" vertical="center"/>
    </xf>
    <xf numFmtId="3" fontId="9" fillId="0" borderId="13" xfId="0" applyNumberFormat="1" applyFont="1" applyFill="1" applyBorder="1" applyAlignment="1" quotePrefix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181" fontId="17" fillId="0" borderId="0" xfId="0" applyNumberFormat="1" applyFont="1" applyBorder="1" applyAlignment="1">
      <alignment vertical="center"/>
    </xf>
    <xf numFmtId="181" fontId="17" fillId="0" borderId="0" xfId="0" applyNumberFormat="1" applyFont="1" applyFill="1" applyBorder="1" applyAlignment="1">
      <alignment horizontal="right" vertical="center"/>
    </xf>
    <xf numFmtId="201" fontId="11" fillId="0" borderId="0" xfId="0" applyNumberFormat="1" applyFont="1" applyBorder="1" applyAlignment="1">
      <alignment vertical="center"/>
    </xf>
    <xf numFmtId="3" fontId="11" fillId="0" borderId="43" xfId="0" applyNumberFormat="1" applyFont="1" applyBorder="1" applyAlignment="1">
      <alignment horizontal="centerContinuous" vertical="center"/>
    </xf>
    <xf numFmtId="3" fontId="9" fillId="0" borderId="26" xfId="0" applyNumberFormat="1" applyFont="1" applyBorder="1" applyAlignment="1">
      <alignment horizontal="center" vertical="center"/>
    </xf>
    <xf numFmtId="3" fontId="11" fillId="0" borderId="17" xfId="33" applyNumberFormat="1" applyFont="1" applyFill="1" applyBorder="1">
      <alignment vertical="center"/>
      <protection/>
    </xf>
    <xf numFmtId="3" fontId="11" fillId="0" borderId="11" xfId="33" applyNumberFormat="1" applyFont="1" applyFill="1" applyBorder="1">
      <alignment vertical="center"/>
      <protection/>
    </xf>
    <xf numFmtId="188" fontId="11" fillId="0" borderId="11" xfId="0" applyNumberFormat="1" applyFont="1" applyFill="1" applyBorder="1" applyAlignment="1">
      <alignment horizontal="right" vertical="center"/>
    </xf>
    <xf numFmtId="192" fontId="8" fillId="0" borderId="38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 wrapText="1"/>
    </xf>
    <xf numFmtId="185" fontId="11" fillId="0" borderId="36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/>
    </xf>
    <xf numFmtId="185" fontId="9" fillId="0" borderId="22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10" fillId="0" borderId="0" xfId="0" applyFont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center" vertical="center" wrapText="1"/>
    </xf>
    <xf numFmtId="3" fontId="9" fillId="0" borderId="51" xfId="0" applyNumberFormat="1" applyFont="1" applyFill="1" applyBorder="1" applyAlignment="1">
      <alignment horizontal="center" vertical="center" wrapText="1"/>
    </xf>
    <xf numFmtId="3" fontId="9" fillId="0" borderId="52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53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 wrapText="1"/>
    </xf>
    <xf numFmtId="0" fontId="11" fillId="0" borderId="36" xfId="0" applyFont="1" applyBorder="1" applyAlignment="1">
      <alignment horizontal="distributed" vertical="center"/>
    </xf>
    <xf numFmtId="3" fontId="9" fillId="0" borderId="30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23717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2" name="AutoShape 1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3" name="AutoShape 1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4" name="AutoShape 1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5" name="AutoShape 1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7" name="AutoShape 2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4" name="AutoShape 3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5" name="AutoShape 3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6" name="AutoShape 3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7" name="AutoShape 3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8" name="AutoShape 4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9" name="AutoShape 4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0" name="AutoShape 4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1" name="AutoShape 4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2" name="AutoShape 4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3" name="AutoShape 4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4" name="AutoShape 4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5" name="AutoShape 4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6" name="AutoShape 4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7" name="AutoShape 4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8" name="AutoShape 5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9" name="AutoShape 5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0" name="AutoShape 5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1" name="AutoShape 5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2" name="AutoShape 5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3" name="AutoShape 5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4" name="AutoShape 6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5" name="AutoShape 6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6" name="AutoShape 6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7" name="AutoShape 6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8" name="AutoShape 6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9" name="AutoShape 6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0" name="AutoShape 6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1" name="AutoShape 6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2" name="AutoShape 6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3" name="AutoShape 6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4" name="AutoShape 7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5" name="AutoShape 7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6" name="AutoShape 7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7" name="AutoShape 7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8" name="AutoShape 7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9" name="AutoShape 7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0" name="AutoShape 7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1" name="AutoShape 7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2" name="AutoShape 7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3" name="AutoShape 7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4" name="AutoShape 8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5" name="AutoShape 8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6" name="AutoShape 9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7" name="AutoShape 9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8" name="AutoShape 10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9" name="AutoShape 10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0" name="AutoShape 10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1" name="AutoShape 10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2" name="AutoShape 10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3" name="AutoShape 10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4" name="AutoShape 10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5" name="AutoShape 10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6" name="AutoShape 10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7" name="AutoShape 10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8" name="AutoShape 11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9" name="AutoShape 11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80" name="AutoShape 11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81" name="AutoShape 11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2" name="AutoShape 11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3" name="AutoShape 11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4" name="AutoShape 11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5" name="AutoShape 11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6" name="AutoShape 11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7" name="AutoShape 11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8" name="AutoShape 12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9" name="AutoShape 12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0" name="AutoShape 12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1" name="AutoShape 12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2" name="AutoShape 12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3" name="AutoShape 12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4" name="AutoShape 12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5" name="AutoShape 12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6" name="AutoShape 12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7" name="AutoShape 12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98" name="AutoShape 13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99" name="AutoShape 13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0" name="AutoShape 13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1" name="AutoShape 13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2" name="AutoShape 13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3" name="AutoShape 13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4" name="AutoShape 13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5" name="AutoShape 13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6" name="AutoShape 13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7" name="AutoShape 13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08" name="AutoShape 14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09" name="AutoShape 14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0" name="AutoShape 14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1" name="AutoShape 14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2" name="AutoShape 14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3" name="AutoShape 14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4" name="AutoShape 14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5" name="AutoShape 14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6" name="AutoShape 14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7" name="AutoShape 14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18" name="AutoShape 150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19" name="AutoShape 151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0" name="AutoShape 152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1" name="AutoShape 153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2" name="AutoShape 154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3" name="AutoShape 155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4" name="AutoShape 156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5" name="AutoShape 157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6" name="AutoShape 158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7" name="AutoShape 159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28" name="AutoShape 160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29" name="AutoShape 161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0" name="AutoShape 162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1" name="AutoShape 163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2" name="AutoShape 164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3" name="AutoShape 165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4" name="AutoShape 166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5" name="AutoShape 167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6" name="AutoShape 168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7" name="AutoShape 169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38" name="AutoShape 17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39" name="AutoShape 17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0" name="AutoShape 17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1" name="AutoShape 17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42" name="AutoShape 17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43" name="AutoShape 17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4" name="AutoShape 18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5" name="AutoShape 18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6" name="AutoShape 18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7" name="AutoShape 18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8" name="AutoShape 19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9" name="AutoShape 19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50" name="AutoShape 19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51" name="AutoShape 19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2" name="AutoShape 20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3" name="AutoShape 20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4" name="AutoShape 21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5" name="AutoShape 21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6" name="AutoShape 22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7" name="AutoShape 22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8" name="AutoShape 22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9" name="AutoShape 22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0" name="AutoShape 22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1" name="AutoShape 22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2" name="AutoShape 22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3" name="AutoShape 22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4" name="AutoShape 22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5" name="AutoShape 22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6" name="AutoShape 23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7" name="AutoShape 23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8" name="AutoShape 23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9" name="AutoShape 23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0" name="AutoShape 23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1" name="AutoShape 23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2" name="AutoShape 23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3" name="AutoShape 23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4" name="AutoShape 23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5" name="AutoShape 23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6" name="AutoShape 24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7" name="AutoShape 24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78" name="AutoShape 24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79" name="AutoShape 24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0" name="AutoShape 24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1" name="AutoShape 24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2" name="AutoShape 24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3" name="AutoShape 24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4" name="AutoShape 24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5" name="AutoShape 24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6" name="AutoShape 250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7" name="AutoShape 251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88" name="AutoShape 25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89" name="AutoShape 25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0" name="AutoShape 25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1" name="AutoShape 25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2" name="AutoShape 25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3" name="AutoShape 25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4" name="AutoShape 25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5" name="AutoShape 25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6" name="AutoShape 26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7" name="AutoShape 26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98" name="AutoShape 262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99" name="AutoShape 263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0" name="AutoShape 264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1" name="AutoShape 265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2" name="AutoShape 266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3" name="AutoShape 267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4" name="AutoShape 268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5" name="AutoShape 269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6" name="AutoShape 270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7" name="AutoShape 271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08" name="AutoShape 27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09" name="AutoShape 27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0" name="AutoShape 27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1" name="AutoShape 27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2" name="AutoShape 27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3" name="AutoShape 27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4" name="AutoShape 27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5" name="AutoShape 27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6" name="AutoShape 28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7" name="AutoShape 28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18" name="AutoShape 150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19" name="AutoShape 151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0" name="AutoShape 152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1" name="AutoShape 153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2" name="AutoShape 154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3" name="AutoShape 155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4" name="AutoShape 156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5" name="AutoShape 157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6" name="AutoShape 158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7" name="AutoShape 159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28" name="AutoShape 150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29" name="AutoShape 151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0" name="AutoShape 152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1" name="AutoShape 153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2" name="AutoShape 154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3" name="AutoShape 155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4" name="AutoShape 156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5" name="AutoShape 157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6" name="AutoShape 158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7" name="AutoShape 159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38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39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0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1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2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3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4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5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6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7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8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9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0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1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2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3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4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5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6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7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45" zoomScaleSheetLayoutView="145" zoomScalePageLayoutView="0" workbookViewId="0" topLeftCell="A64">
      <selection activeCell="H1" sqref="H1"/>
    </sheetView>
  </sheetViews>
  <sheetFormatPr defaultColWidth="9.00390625" defaultRowHeight="16.5"/>
  <cols>
    <col min="1" max="1" width="10.375" style="29" customWidth="1"/>
    <col min="2" max="2" width="8.50390625" style="6" customWidth="1"/>
    <col min="3" max="3" width="5.25390625" style="7" customWidth="1"/>
    <col min="4" max="4" width="6.00390625" style="7" customWidth="1"/>
    <col min="5" max="5" width="7.50390625" style="7" customWidth="1"/>
    <col min="6" max="6" width="8.125" style="7" customWidth="1"/>
    <col min="7" max="8" width="7.50390625" style="7" customWidth="1"/>
    <col min="9" max="10" width="11.625" style="8" customWidth="1"/>
    <col min="11" max="11" width="13.25390625" style="27" customWidth="1"/>
    <col min="12" max="16384" width="9.00390625" style="6" customWidth="1"/>
  </cols>
  <sheetData>
    <row r="1" spans="1:11" s="19" customFormat="1" ht="15.75">
      <c r="A1" s="48" t="s">
        <v>65</v>
      </c>
      <c r="C1" s="30"/>
      <c r="D1" s="30"/>
      <c r="E1" s="30"/>
      <c r="F1" s="30"/>
      <c r="G1" s="30"/>
      <c r="H1" s="30"/>
      <c r="I1" s="31"/>
      <c r="J1" s="10"/>
      <c r="K1" s="47"/>
    </row>
    <row r="2" spans="1:11" s="19" customFormat="1" ht="20.25" customHeight="1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19" customFormat="1" ht="21">
      <c r="A3" s="251" t="s">
        <v>171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s="19" customFormat="1" ht="21" thickBot="1">
      <c r="A4" s="130"/>
      <c r="B4" s="124"/>
      <c r="C4" s="124"/>
      <c r="D4" s="124"/>
      <c r="E4" s="124"/>
      <c r="F4" s="127"/>
      <c r="G4" s="127"/>
      <c r="H4" s="127"/>
      <c r="I4" s="127"/>
      <c r="J4" s="127"/>
      <c r="K4" s="149" t="s">
        <v>170</v>
      </c>
    </row>
    <row r="5" spans="1:11" s="10" customFormat="1" ht="22.5" customHeight="1">
      <c r="A5" s="256" t="s">
        <v>117</v>
      </c>
      <c r="B5" s="245" t="s">
        <v>118</v>
      </c>
      <c r="C5" s="248" t="s">
        <v>119</v>
      </c>
      <c r="D5" s="259" t="s">
        <v>120</v>
      </c>
      <c r="E5" s="267" t="s">
        <v>121</v>
      </c>
      <c r="F5" s="268"/>
      <c r="G5" s="269"/>
      <c r="H5" s="270"/>
      <c r="I5" s="252" t="s">
        <v>122</v>
      </c>
      <c r="J5" s="252" t="s">
        <v>123</v>
      </c>
      <c r="K5" s="255" t="s">
        <v>124</v>
      </c>
    </row>
    <row r="6" spans="1:11" s="10" customFormat="1" ht="37.5" customHeight="1">
      <c r="A6" s="257"/>
      <c r="B6" s="246"/>
      <c r="C6" s="249"/>
      <c r="D6" s="260"/>
      <c r="E6" s="271" t="s">
        <v>125</v>
      </c>
      <c r="F6" s="264" t="s">
        <v>126</v>
      </c>
      <c r="G6" s="265"/>
      <c r="H6" s="266"/>
      <c r="I6" s="253"/>
      <c r="J6" s="253"/>
      <c r="K6" s="253"/>
    </row>
    <row r="7" spans="1:11" s="10" customFormat="1" ht="34.5" customHeight="1" thickBot="1">
      <c r="A7" s="258"/>
      <c r="B7" s="247"/>
      <c r="C7" s="250"/>
      <c r="D7" s="261"/>
      <c r="E7" s="250"/>
      <c r="F7" s="12" t="s">
        <v>127</v>
      </c>
      <c r="G7" s="13" t="s">
        <v>128</v>
      </c>
      <c r="H7" s="14" t="s">
        <v>129</v>
      </c>
      <c r="I7" s="254"/>
      <c r="J7" s="254"/>
      <c r="K7" s="254"/>
    </row>
    <row r="8" spans="1:11" s="19" customFormat="1" ht="24.75" customHeight="1">
      <c r="A8" s="11" t="s">
        <v>268</v>
      </c>
      <c r="B8" s="15">
        <v>89.1229</v>
      </c>
      <c r="C8" s="20">
        <v>35</v>
      </c>
      <c r="D8" s="20">
        <v>896</v>
      </c>
      <c r="E8" s="20">
        <v>42761</v>
      </c>
      <c r="F8" s="20">
        <v>140641</v>
      </c>
      <c r="G8" s="20">
        <v>72066</v>
      </c>
      <c r="H8" s="20">
        <v>68575</v>
      </c>
      <c r="I8" s="18">
        <v>3.2890016603914782</v>
      </c>
      <c r="J8" s="18">
        <v>1578.0568181690676</v>
      </c>
      <c r="K8" s="18">
        <v>105.09077652205615</v>
      </c>
    </row>
    <row r="9" spans="1:11" s="19" customFormat="1" ht="24.75" customHeight="1">
      <c r="A9" s="11" t="s">
        <v>269</v>
      </c>
      <c r="B9" s="15">
        <v>89.1229</v>
      </c>
      <c r="C9" s="20">
        <v>35</v>
      </c>
      <c r="D9" s="20">
        <v>896</v>
      </c>
      <c r="E9" s="20">
        <v>44120</v>
      </c>
      <c r="F9" s="20">
        <v>142895</v>
      </c>
      <c r="G9" s="20">
        <v>73180</v>
      </c>
      <c r="H9" s="20">
        <v>69715</v>
      </c>
      <c r="I9" s="18">
        <v>3.238780598368087</v>
      </c>
      <c r="J9" s="18">
        <v>1603.3477366647628</v>
      </c>
      <c r="K9" s="18">
        <v>104.97023596069712</v>
      </c>
    </row>
    <row r="10" spans="1:11" s="19" customFormat="1" ht="24.75" customHeight="1">
      <c r="A10" s="11" t="s">
        <v>270</v>
      </c>
      <c r="B10" s="15">
        <v>89.1229</v>
      </c>
      <c r="C10" s="20">
        <v>35</v>
      </c>
      <c r="D10" s="20">
        <v>896</v>
      </c>
      <c r="E10" s="20">
        <v>45470</v>
      </c>
      <c r="F10" s="20">
        <v>145347</v>
      </c>
      <c r="G10" s="20">
        <v>74257</v>
      </c>
      <c r="H10" s="20">
        <v>71090</v>
      </c>
      <c r="I10" s="18">
        <v>3.1965471739608535</v>
      </c>
      <c r="J10" s="18">
        <v>1630.8603063859007</v>
      </c>
      <c r="K10" s="18">
        <v>104.45491630327754</v>
      </c>
    </row>
    <row r="11" spans="1:11" s="19" customFormat="1" ht="24.75" customHeight="1">
      <c r="A11" s="11" t="s">
        <v>271</v>
      </c>
      <c r="B11" s="15">
        <v>89.1229</v>
      </c>
      <c r="C11" s="20">
        <v>35</v>
      </c>
      <c r="D11" s="20">
        <v>896</v>
      </c>
      <c r="E11" s="20">
        <v>46997</v>
      </c>
      <c r="F11" s="20">
        <v>148092</v>
      </c>
      <c r="G11" s="20">
        <v>75400</v>
      </c>
      <c r="H11" s="20">
        <v>72692</v>
      </c>
      <c r="I11" s="18">
        <v>3.15109475072877</v>
      </c>
      <c r="J11" s="18">
        <v>1661.6604711022644</v>
      </c>
      <c r="K11" s="18">
        <v>103.72530677378529</v>
      </c>
    </row>
    <row r="12" spans="1:11" s="19" customFormat="1" ht="24.75" customHeight="1">
      <c r="A12" s="11" t="s">
        <v>272</v>
      </c>
      <c r="B12" s="15">
        <v>89.1229</v>
      </c>
      <c r="C12" s="20">
        <v>41</v>
      </c>
      <c r="D12" s="20">
        <v>945</v>
      </c>
      <c r="E12" s="20">
        <v>48756</v>
      </c>
      <c r="F12" s="20">
        <v>150926</v>
      </c>
      <c r="G12" s="20">
        <v>76705</v>
      </c>
      <c r="H12" s="20">
        <v>74221</v>
      </c>
      <c r="I12" s="18">
        <v>3.095536959553696</v>
      </c>
      <c r="J12" s="18">
        <v>1693.4592568240037</v>
      </c>
      <c r="K12" s="18">
        <v>103.34676169817168</v>
      </c>
    </row>
    <row r="13" spans="1:11" s="19" customFormat="1" ht="24.75" customHeight="1">
      <c r="A13" s="11" t="s">
        <v>273</v>
      </c>
      <c r="B13" s="15">
        <v>89.1229</v>
      </c>
      <c r="C13" s="20">
        <v>41</v>
      </c>
      <c r="D13" s="20">
        <v>945</v>
      </c>
      <c r="E13" s="20">
        <v>50043</v>
      </c>
      <c r="F13" s="20">
        <v>152441</v>
      </c>
      <c r="G13" s="20">
        <v>77475</v>
      </c>
      <c r="H13" s="20">
        <v>74966</v>
      </c>
      <c r="I13" s="18">
        <v>3.046200267769718</v>
      </c>
      <c r="J13" s="18">
        <v>1710.45825483686</v>
      </c>
      <c r="K13" s="18">
        <v>103.34685057225943</v>
      </c>
    </row>
    <row r="14" spans="1:11" s="19" customFormat="1" ht="24.75" customHeight="1">
      <c r="A14" s="11" t="s">
        <v>274</v>
      </c>
      <c r="B14" s="15">
        <v>89.1229</v>
      </c>
      <c r="C14" s="20">
        <v>41</v>
      </c>
      <c r="D14" s="20">
        <v>948</v>
      </c>
      <c r="E14" s="20">
        <v>51368</v>
      </c>
      <c r="F14" s="20">
        <v>154324</v>
      </c>
      <c r="G14" s="20">
        <v>78292</v>
      </c>
      <c r="H14" s="20">
        <v>76032</v>
      </c>
      <c r="I14" s="18">
        <v>3.004282821990344</v>
      </c>
      <c r="J14" s="18">
        <v>1731.59</v>
      </c>
      <c r="K14" s="18">
        <v>102.97243265993265</v>
      </c>
    </row>
    <row r="15" spans="1:11" s="19" customFormat="1" ht="22.5" customHeight="1">
      <c r="A15" s="11" t="s">
        <v>275</v>
      </c>
      <c r="B15" s="21">
        <v>89.1229</v>
      </c>
      <c r="C15" s="20">
        <v>41</v>
      </c>
      <c r="D15" s="20">
        <v>948</v>
      </c>
      <c r="E15" s="20">
        <v>52488</v>
      </c>
      <c r="F15" s="20">
        <f>G15+H15</f>
        <v>155754</v>
      </c>
      <c r="G15" s="20">
        <v>79079</v>
      </c>
      <c r="H15" s="20">
        <v>76675</v>
      </c>
      <c r="I15" s="18">
        <f>F15/E15</f>
        <v>2.9674211248285323</v>
      </c>
      <c r="J15" s="18">
        <v>1747.63</v>
      </c>
      <c r="K15" s="18">
        <f>G15/H15*100</f>
        <v>103.13531137919792</v>
      </c>
    </row>
    <row r="16" spans="1:11" s="19" customFormat="1" ht="22.5" customHeight="1">
      <c r="A16" s="11" t="s">
        <v>285</v>
      </c>
      <c r="B16" s="21">
        <v>89.1229</v>
      </c>
      <c r="C16" s="20">
        <v>41</v>
      </c>
      <c r="D16" s="20">
        <v>977</v>
      </c>
      <c r="E16" s="20">
        <v>53679</v>
      </c>
      <c r="F16" s="219">
        <v>157200</v>
      </c>
      <c r="G16" s="219">
        <v>79758</v>
      </c>
      <c r="H16" s="218">
        <v>77442</v>
      </c>
      <c r="I16" s="18">
        <f>F16/E16</f>
        <v>2.9285195327781812</v>
      </c>
      <c r="J16" s="18">
        <f>F16/B16</f>
        <v>1763.8564274726248</v>
      </c>
      <c r="K16" s="18">
        <f>G16/H16*100</f>
        <v>102.99062524211668</v>
      </c>
    </row>
    <row r="17" spans="1:11" s="19" customFormat="1" ht="22.5" customHeight="1">
      <c r="A17" s="11" t="s">
        <v>301</v>
      </c>
      <c r="B17" s="21">
        <v>89.1229</v>
      </c>
      <c r="C17" s="20">
        <v>41</v>
      </c>
      <c r="D17" s="20">
        <v>977</v>
      </c>
      <c r="E17" s="20">
        <v>56006</v>
      </c>
      <c r="F17" s="219">
        <v>163107</v>
      </c>
      <c r="G17" s="219">
        <v>82435</v>
      </c>
      <c r="H17" s="218">
        <v>80672</v>
      </c>
      <c r="I17" s="18">
        <f>F17/E17</f>
        <v>2.9123129664678786</v>
      </c>
      <c r="J17" s="18">
        <f>F17/B17</f>
        <v>1830.1356890316629</v>
      </c>
      <c r="K17" s="18">
        <f>G17/H17*100</f>
        <v>102.185392701309</v>
      </c>
    </row>
    <row r="18" spans="1:11" s="19" customFormat="1" ht="13.5" customHeight="1">
      <c r="A18" s="11"/>
      <c r="B18" s="22"/>
      <c r="C18" s="20"/>
      <c r="D18" s="20"/>
      <c r="E18" s="20"/>
      <c r="F18" s="20"/>
      <c r="G18" s="20"/>
      <c r="H18" s="20"/>
      <c r="I18" s="18"/>
      <c r="J18" s="18"/>
      <c r="K18" s="18"/>
    </row>
    <row r="19" spans="1:11" s="19" customFormat="1" ht="24" customHeight="1">
      <c r="A19" s="4" t="s">
        <v>130</v>
      </c>
      <c r="B19" s="23">
        <v>1</v>
      </c>
      <c r="C19" s="20">
        <v>1</v>
      </c>
      <c r="D19" s="20">
        <v>18</v>
      </c>
      <c r="E19" s="20">
        <v>1464</v>
      </c>
      <c r="F19" s="20">
        <v>4435</v>
      </c>
      <c r="G19" s="20">
        <v>2131</v>
      </c>
      <c r="H19" s="20">
        <v>2304</v>
      </c>
      <c r="I19" s="18">
        <f>F19/E19</f>
        <v>3.0293715846994536</v>
      </c>
      <c r="J19" s="18">
        <f>F19/B19</f>
        <v>4435</v>
      </c>
      <c r="K19" s="18">
        <f>G19/H19*100</f>
        <v>92.49131944444444</v>
      </c>
    </row>
    <row r="20" spans="1:11" s="19" customFormat="1" ht="24" customHeight="1">
      <c r="A20" s="4" t="s">
        <v>131</v>
      </c>
      <c r="B20" s="23">
        <v>4</v>
      </c>
      <c r="C20" s="20">
        <v>1</v>
      </c>
      <c r="D20" s="20">
        <v>15</v>
      </c>
      <c r="E20" s="20">
        <v>986</v>
      </c>
      <c r="F20" s="20">
        <v>3136</v>
      </c>
      <c r="G20" s="20">
        <v>1627</v>
      </c>
      <c r="H20" s="20">
        <v>1509</v>
      </c>
      <c r="I20" s="18">
        <f>F20/E20</f>
        <v>3.18052738336714</v>
      </c>
      <c r="J20" s="18">
        <f>F20/B20</f>
        <v>784</v>
      </c>
      <c r="K20" s="18">
        <f>G20/H20*100</f>
        <v>107.81974817760107</v>
      </c>
    </row>
    <row r="21" spans="1:11" s="19" customFormat="1" ht="24" customHeight="1">
      <c r="A21" s="4" t="s">
        <v>132</v>
      </c>
      <c r="B21" s="23">
        <v>5.4</v>
      </c>
      <c r="C21" s="20">
        <v>1</v>
      </c>
      <c r="D21" s="20">
        <v>18</v>
      </c>
      <c r="E21" s="20">
        <v>944</v>
      </c>
      <c r="F21" s="20">
        <v>3085</v>
      </c>
      <c r="G21" s="20">
        <v>1644</v>
      </c>
      <c r="H21" s="20">
        <v>1441</v>
      </c>
      <c r="I21" s="18">
        <f aca="true" t="shared" si="0" ref="I21:I30">F21/E21</f>
        <v>3.268008474576271</v>
      </c>
      <c r="J21" s="18">
        <f aca="true" t="shared" si="1" ref="J21:J30">F21/B21</f>
        <v>571.2962962962963</v>
      </c>
      <c r="K21" s="18">
        <f aca="true" t="shared" si="2" ref="K21:K31">G21/H21*100</f>
        <v>114.08743927827898</v>
      </c>
    </row>
    <row r="22" spans="1:11" s="19" customFormat="1" ht="24" customHeight="1">
      <c r="A22" s="4" t="s">
        <v>133</v>
      </c>
      <c r="B22" s="23">
        <v>6.8</v>
      </c>
      <c r="C22" s="20">
        <v>1</v>
      </c>
      <c r="D22" s="20">
        <v>26</v>
      </c>
      <c r="E22" s="20">
        <v>2096</v>
      </c>
      <c r="F22" s="20">
        <v>5826</v>
      </c>
      <c r="G22" s="20">
        <v>3023</v>
      </c>
      <c r="H22" s="20">
        <v>2803</v>
      </c>
      <c r="I22" s="18">
        <f t="shared" si="0"/>
        <v>2.779580152671756</v>
      </c>
      <c r="J22" s="18">
        <f t="shared" si="1"/>
        <v>856.7647058823529</v>
      </c>
      <c r="K22" s="18">
        <f t="shared" si="2"/>
        <v>107.84873349982162</v>
      </c>
    </row>
    <row r="23" spans="1:11" s="19" customFormat="1" ht="24" customHeight="1">
      <c r="A23" s="4" t="s">
        <v>134</v>
      </c>
      <c r="B23" s="23">
        <v>2</v>
      </c>
      <c r="C23" s="20">
        <v>1</v>
      </c>
      <c r="D23" s="20">
        <v>34</v>
      </c>
      <c r="E23" s="20">
        <v>1164</v>
      </c>
      <c r="F23" s="20">
        <v>3898</v>
      </c>
      <c r="G23" s="20">
        <v>1999</v>
      </c>
      <c r="H23" s="20">
        <v>1899</v>
      </c>
      <c r="I23" s="18">
        <f t="shared" si="0"/>
        <v>3.3487972508591066</v>
      </c>
      <c r="J23" s="18">
        <f t="shared" si="1"/>
        <v>1949</v>
      </c>
      <c r="K23" s="18">
        <f t="shared" si="2"/>
        <v>105.26592943654556</v>
      </c>
    </row>
    <row r="24" spans="1:11" s="19" customFormat="1" ht="24" customHeight="1">
      <c r="A24" s="4" t="s">
        <v>135</v>
      </c>
      <c r="B24" s="23">
        <v>1.51</v>
      </c>
      <c r="C24" s="20">
        <v>1</v>
      </c>
      <c r="D24" s="20">
        <v>25</v>
      </c>
      <c r="E24" s="20">
        <v>1208</v>
      </c>
      <c r="F24" s="20">
        <v>3973</v>
      </c>
      <c r="G24" s="20">
        <v>2035</v>
      </c>
      <c r="H24" s="20">
        <v>1938</v>
      </c>
      <c r="I24" s="18">
        <f t="shared" si="0"/>
        <v>3.2889072847682117</v>
      </c>
      <c r="J24" s="18">
        <f t="shared" si="1"/>
        <v>2631.1258278145697</v>
      </c>
      <c r="K24" s="18">
        <f t="shared" si="2"/>
        <v>105.00515995872033</v>
      </c>
    </row>
    <row r="25" spans="1:11" s="19" customFormat="1" ht="24" customHeight="1">
      <c r="A25" s="4" t="s">
        <v>136</v>
      </c>
      <c r="B25" s="23">
        <v>0.81</v>
      </c>
      <c r="C25" s="20">
        <v>1</v>
      </c>
      <c r="D25" s="20">
        <v>23</v>
      </c>
      <c r="E25" s="20">
        <v>1198</v>
      </c>
      <c r="F25" s="20">
        <v>3711</v>
      </c>
      <c r="G25" s="20">
        <v>1791</v>
      </c>
      <c r="H25" s="20">
        <v>1920</v>
      </c>
      <c r="I25" s="18">
        <f t="shared" si="0"/>
        <v>3.0976627712854756</v>
      </c>
      <c r="J25" s="18">
        <f t="shared" si="1"/>
        <v>4581.481481481481</v>
      </c>
      <c r="K25" s="18">
        <f t="shared" si="2"/>
        <v>93.28125</v>
      </c>
    </row>
    <row r="26" spans="1:11" s="19" customFormat="1" ht="24" customHeight="1">
      <c r="A26" s="4" t="s">
        <v>137</v>
      </c>
      <c r="B26" s="23">
        <v>0.46</v>
      </c>
      <c r="C26" s="20">
        <v>1</v>
      </c>
      <c r="D26" s="20">
        <v>33</v>
      </c>
      <c r="E26" s="20">
        <v>1586</v>
      </c>
      <c r="F26" s="20">
        <v>4597</v>
      </c>
      <c r="G26" s="20">
        <v>2329</v>
      </c>
      <c r="H26" s="20">
        <v>2268</v>
      </c>
      <c r="I26" s="18">
        <f t="shared" si="0"/>
        <v>2.898486759142497</v>
      </c>
      <c r="J26" s="18">
        <f t="shared" si="1"/>
        <v>9993.478260869564</v>
      </c>
      <c r="K26" s="18">
        <f t="shared" si="2"/>
        <v>102.68959435626101</v>
      </c>
    </row>
    <row r="27" spans="1:11" s="19" customFormat="1" ht="24" customHeight="1">
      <c r="A27" s="4" t="s">
        <v>138</v>
      </c>
      <c r="B27" s="23">
        <v>7</v>
      </c>
      <c r="C27" s="20">
        <v>1</v>
      </c>
      <c r="D27" s="20">
        <v>31</v>
      </c>
      <c r="E27" s="20">
        <v>1493</v>
      </c>
      <c r="F27" s="20">
        <v>4872</v>
      </c>
      <c r="G27" s="20">
        <v>2553</v>
      </c>
      <c r="H27" s="20">
        <v>2319</v>
      </c>
      <c r="I27" s="18">
        <f t="shared" si="0"/>
        <v>3.263228399196249</v>
      </c>
      <c r="J27" s="18">
        <f t="shared" si="1"/>
        <v>696</v>
      </c>
      <c r="K27" s="18">
        <f t="shared" si="2"/>
        <v>110.09055627425614</v>
      </c>
    </row>
    <row r="28" spans="1:11" s="19" customFormat="1" ht="24" customHeight="1">
      <c r="A28" s="4" t="s">
        <v>139</v>
      </c>
      <c r="B28" s="23">
        <v>0.24</v>
      </c>
      <c r="C28" s="20">
        <v>1</v>
      </c>
      <c r="D28" s="20">
        <v>27</v>
      </c>
      <c r="E28" s="20">
        <v>1829</v>
      </c>
      <c r="F28" s="20">
        <v>5114</v>
      </c>
      <c r="G28" s="20">
        <v>2550</v>
      </c>
      <c r="H28" s="20">
        <v>2564</v>
      </c>
      <c r="I28" s="18">
        <f t="shared" si="0"/>
        <v>2.79606342263532</v>
      </c>
      <c r="J28" s="18">
        <f t="shared" si="1"/>
        <v>21308.333333333336</v>
      </c>
      <c r="K28" s="18">
        <f t="shared" si="2"/>
        <v>99.45397815912636</v>
      </c>
    </row>
    <row r="29" spans="1:11" s="19" customFormat="1" ht="24" customHeight="1">
      <c r="A29" s="4" t="s">
        <v>140</v>
      </c>
      <c r="B29" s="23">
        <v>1.5</v>
      </c>
      <c r="C29" s="20">
        <v>1</v>
      </c>
      <c r="D29" s="20">
        <v>18</v>
      </c>
      <c r="E29" s="20">
        <v>799</v>
      </c>
      <c r="F29" s="20">
        <v>2172</v>
      </c>
      <c r="G29" s="20">
        <v>1101</v>
      </c>
      <c r="H29" s="20">
        <v>1071</v>
      </c>
      <c r="I29" s="18">
        <f t="shared" si="0"/>
        <v>2.7183979974968713</v>
      </c>
      <c r="J29" s="18">
        <f t="shared" si="1"/>
        <v>1448</v>
      </c>
      <c r="K29" s="18">
        <f t="shared" si="2"/>
        <v>102.80112044817926</v>
      </c>
    </row>
    <row r="30" spans="1:11" s="19" customFormat="1" ht="24" customHeight="1">
      <c r="A30" s="4" t="s">
        <v>141</v>
      </c>
      <c r="B30" s="23">
        <v>5.59</v>
      </c>
      <c r="C30" s="20">
        <v>1</v>
      </c>
      <c r="D30" s="20">
        <v>37</v>
      </c>
      <c r="E30" s="20">
        <v>3263</v>
      </c>
      <c r="F30" s="20">
        <v>8214</v>
      </c>
      <c r="G30" s="20">
        <v>4147</v>
      </c>
      <c r="H30" s="20">
        <v>4067</v>
      </c>
      <c r="I30" s="18">
        <f t="shared" si="0"/>
        <v>2.5173153539687405</v>
      </c>
      <c r="J30" s="18">
        <f t="shared" si="1"/>
        <v>1469.4096601073345</v>
      </c>
      <c r="K30" s="18">
        <f t="shared" si="2"/>
        <v>101.96705188099335</v>
      </c>
    </row>
    <row r="31" spans="1:11" s="19" customFormat="1" ht="24" customHeight="1">
      <c r="A31" s="4" t="s">
        <v>23</v>
      </c>
      <c r="B31" s="23">
        <v>0.21</v>
      </c>
      <c r="C31" s="20">
        <v>1</v>
      </c>
      <c r="D31" s="20">
        <v>31</v>
      </c>
      <c r="E31" s="20">
        <v>1356</v>
      </c>
      <c r="F31" s="20">
        <v>3834</v>
      </c>
      <c r="G31" s="20">
        <v>1898</v>
      </c>
      <c r="H31" s="20">
        <v>1936</v>
      </c>
      <c r="I31" s="18">
        <f>F31/E31</f>
        <v>2.827433628318584</v>
      </c>
      <c r="J31" s="18">
        <f>F31/B31</f>
        <v>18257.14285714286</v>
      </c>
      <c r="K31" s="18">
        <f t="shared" si="2"/>
        <v>98.03719008264463</v>
      </c>
    </row>
    <row r="32" spans="1:11" s="19" customFormat="1" ht="24" customHeight="1" thickBot="1">
      <c r="A32" s="5" t="s">
        <v>142</v>
      </c>
      <c r="B32" s="24">
        <v>3</v>
      </c>
      <c r="C32" s="25">
        <v>1</v>
      </c>
      <c r="D32" s="25">
        <v>30</v>
      </c>
      <c r="E32" s="25">
        <v>1152</v>
      </c>
      <c r="F32" s="25">
        <v>3943</v>
      </c>
      <c r="G32" s="25">
        <v>2022</v>
      </c>
      <c r="H32" s="25">
        <v>1921</v>
      </c>
      <c r="I32" s="26">
        <f>F32/E32</f>
        <v>3.4227430555555554</v>
      </c>
      <c r="J32" s="26">
        <f>F32/B32</f>
        <v>1314.3333333333333</v>
      </c>
      <c r="K32" s="26">
        <f>G32/H32*100</f>
        <v>105.25767829255597</v>
      </c>
    </row>
    <row r="33" spans="1:11" s="19" customFormat="1" ht="16.5">
      <c r="A33" s="125" t="s">
        <v>290</v>
      </c>
      <c r="B33" s="126"/>
      <c r="C33" s="126"/>
      <c r="D33" s="126"/>
      <c r="E33" s="126"/>
      <c r="F33" s="126"/>
      <c r="G33" s="126"/>
      <c r="H33" s="30"/>
      <c r="I33" s="31"/>
      <c r="J33" s="31"/>
      <c r="K33" s="46"/>
    </row>
    <row r="34" spans="1:11" s="19" customFormat="1" ht="15.75">
      <c r="A34" s="35"/>
      <c r="B34" s="35"/>
      <c r="C34" s="35"/>
      <c r="D34" s="35"/>
      <c r="E34" s="35"/>
      <c r="F34" s="35"/>
      <c r="G34" s="35"/>
      <c r="H34" s="30"/>
      <c r="I34" s="31"/>
      <c r="J34" s="31"/>
      <c r="K34" s="46"/>
    </row>
    <row r="35" spans="1:11" s="19" customFormat="1" ht="15.75">
      <c r="A35" s="262" t="s">
        <v>293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</row>
    <row r="36" spans="1:11" s="19" customFormat="1" ht="15.75">
      <c r="A36" s="48"/>
      <c r="C36" s="30"/>
      <c r="D36" s="30"/>
      <c r="E36" s="30"/>
      <c r="F36" s="30"/>
      <c r="G36" s="30"/>
      <c r="H36" s="30"/>
      <c r="I36" s="31"/>
      <c r="J36" s="10"/>
      <c r="K36" s="47" t="s">
        <v>143</v>
      </c>
    </row>
    <row r="37" spans="1:11" s="19" customFormat="1" ht="20.25" customHeight="1">
      <c r="A37" s="251" t="s">
        <v>267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1:11" s="10" customFormat="1" ht="21">
      <c r="A38" s="251" t="s">
        <v>172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</row>
    <row r="39" spans="1:11" s="19" customFormat="1" ht="21" thickBot="1">
      <c r="A39" s="131"/>
      <c r="B39" s="124"/>
      <c r="C39" s="124"/>
      <c r="D39" s="124"/>
      <c r="E39" s="124"/>
      <c r="F39" s="127"/>
      <c r="G39" s="127"/>
      <c r="H39" s="127"/>
      <c r="I39" s="127"/>
      <c r="J39" s="127"/>
      <c r="K39" s="129" t="s">
        <v>109</v>
      </c>
    </row>
    <row r="40" spans="1:11" s="10" customFormat="1" ht="22.5" customHeight="1">
      <c r="A40" s="256" t="s">
        <v>117</v>
      </c>
      <c r="B40" s="245" t="s">
        <v>118</v>
      </c>
      <c r="C40" s="248" t="s">
        <v>119</v>
      </c>
      <c r="D40" s="259" t="s">
        <v>120</v>
      </c>
      <c r="E40" s="267" t="s">
        <v>121</v>
      </c>
      <c r="F40" s="268"/>
      <c r="G40" s="269"/>
      <c r="H40" s="270"/>
      <c r="I40" s="252" t="s">
        <v>122</v>
      </c>
      <c r="J40" s="252" t="s">
        <v>123</v>
      </c>
      <c r="K40" s="255" t="s">
        <v>124</v>
      </c>
    </row>
    <row r="41" spans="1:11" s="10" customFormat="1" ht="37.5" customHeight="1">
      <c r="A41" s="257"/>
      <c r="B41" s="246"/>
      <c r="C41" s="249"/>
      <c r="D41" s="260"/>
      <c r="E41" s="271" t="s">
        <v>125</v>
      </c>
      <c r="F41" s="264" t="s">
        <v>126</v>
      </c>
      <c r="G41" s="265"/>
      <c r="H41" s="266"/>
      <c r="I41" s="253"/>
      <c r="J41" s="253"/>
      <c r="K41" s="253"/>
    </row>
    <row r="42" spans="1:11" s="19" customFormat="1" ht="33" customHeight="1" thickBot="1">
      <c r="A42" s="258"/>
      <c r="B42" s="247"/>
      <c r="C42" s="250"/>
      <c r="D42" s="261"/>
      <c r="E42" s="250"/>
      <c r="F42" s="12" t="s">
        <v>127</v>
      </c>
      <c r="G42" s="13" t="s">
        <v>128</v>
      </c>
      <c r="H42" s="14" t="s">
        <v>129</v>
      </c>
      <c r="I42" s="254"/>
      <c r="J42" s="254"/>
      <c r="K42" s="254"/>
    </row>
    <row r="43" spans="1:11" ht="23.25" customHeight="1">
      <c r="A43" s="2" t="s">
        <v>24</v>
      </c>
      <c r="B43" s="28">
        <v>3</v>
      </c>
      <c r="C43" s="16">
        <v>1</v>
      </c>
      <c r="D43" s="16">
        <v>22</v>
      </c>
      <c r="E43" s="16">
        <v>1134</v>
      </c>
      <c r="F43" s="16">
        <v>3277</v>
      </c>
      <c r="G43" s="16">
        <v>1745</v>
      </c>
      <c r="H43" s="16">
        <v>1532</v>
      </c>
      <c r="I43" s="17">
        <f>F43/E43</f>
        <v>2.8897707231040566</v>
      </c>
      <c r="J43" s="17">
        <f>F43/B43</f>
        <v>1092.3333333333333</v>
      </c>
      <c r="K43" s="18">
        <f aca="true" t="shared" si="3" ref="K43:K69">G43/H43*100</f>
        <v>113.90339425587467</v>
      </c>
    </row>
    <row r="44" spans="1:11" s="19" customFormat="1" ht="23.25" customHeight="1">
      <c r="A44" s="1" t="s">
        <v>144</v>
      </c>
      <c r="B44" s="23">
        <v>1.09</v>
      </c>
      <c r="C44" s="20">
        <v>1</v>
      </c>
      <c r="D44" s="20">
        <v>19</v>
      </c>
      <c r="E44" s="20">
        <v>1714</v>
      </c>
      <c r="F44" s="20">
        <v>4666</v>
      </c>
      <c r="G44" s="20">
        <v>2260</v>
      </c>
      <c r="H44" s="20">
        <v>2406</v>
      </c>
      <c r="I44" s="18">
        <f aca="true" t="shared" si="4" ref="I44:I69">F44/E44</f>
        <v>2.722287047841307</v>
      </c>
      <c r="J44" s="18">
        <f aca="true" t="shared" si="5" ref="J44:J69">F44/B44</f>
        <v>4280.733944954128</v>
      </c>
      <c r="K44" s="18">
        <f t="shared" si="3"/>
        <v>93.93183707398171</v>
      </c>
    </row>
    <row r="45" spans="1:11" s="19" customFormat="1" ht="23.25" customHeight="1">
      <c r="A45" s="1" t="s">
        <v>145</v>
      </c>
      <c r="B45" s="23">
        <v>0.35</v>
      </c>
      <c r="C45" s="20">
        <v>1</v>
      </c>
      <c r="D45" s="20">
        <v>27</v>
      </c>
      <c r="E45" s="20">
        <v>569</v>
      </c>
      <c r="F45" s="20">
        <v>1354</v>
      </c>
      <c r="G45" s="20">
        <v>644</v>
      </c>
      <c r="H45" s="20">
        <v>710</v>
      </c>
      <c r="I45" s="18">
        <f t="shared" si="4"/>
        <v>2.3796133567662565</v>
      </c>
      <c r="J45" s="18">
        <f t="shared" si="5"/>
        <v>3868.571428571429</v>
      </c>
      <c r="K45" s="18">
        <f t="shared" si="3"/>
        <v>90.70422535211267</v>
      </c>
    </row>
    <row r="46" spans="1:11" s="19" customFormat="1" ht="23.25" customHeight="1">
      <c r="A46" s="1" t="s">
        <v>146</v>
      </c>
      <c r="B46" s="23">
        <v>0.38</v>
      </c>
      <c r="C46" s="20">
        <v>1</v>
      </c>
      <c r="D46" s="20">
        <v>33</v>
      </c>
      <c r="E46" s="20">
        <v>1902</v>
      </c>
      <c r="F46" s="20">
        <v>4401</v>
      </c>
      <c r="G46" s="20">
        <v>2205</v>
      </c>
      <c r="H46" s="20">
        <v>2196</v>
      </c>
      <c r="I46" s="18">
        <f t="shared" si="4"/>
        <v>2.313880126182965</v>
      </c>
      <c r="J46" s="18">
        <f t="shared" si="5"/>
        <v>11581.578947368422</v>
      </c>
      <c r="K46" s="18">
        <f t="shared" si="3"/>
        <v>100.40983606557377</v>
      </c>
    </row>
    <row r="47" spans="1:11" s="19" customFormat="1" ht="23.25" customHeight="1">
      <c r="A47" s="1" t="s">
        <v>147</v>
      </c>
      <c r="B47" s="23">
        <v>0.19</v>
      </c>
      <c r="C47" s="20">
        <v>1</v>
      </c>
      <c r="D47" s="20">
        <v>23</v>
      </c>
      <c r="E47" s="20">
        <v>1037</v>
      </c>
      <c r="F47" s="20">
        <v>3175</v>
      </c>
      <c r="G47" s="20">
        <v>1599</v>
      </c>
      <c r="H47" s="20">
        <v>1576</v>
      </c>
      <c r="I47" s="18">
        <f t="shared" si="4"/>
        <v>3.0617164898746383</v>
      </c>
      <c r="J47" s="18">
        <f t="shared" si="5"/>
        <v>16710.526315789473</v>
      </c>
      <c r="K47" s="18">
        <f t="shared" si="3"/>
        <v>101.45939086294416</v>
      </c>
    </row>
    <row r="48" spans="1:11" s="19" customFormat="1" ht="23.25" customHeight="1">
      <c r="A48" s="1" t="s">
        <v>148</v>
      </c>
      <c r="B48" s="23">
        <v>1.2</v>
      </c>
      <c r="C48" s="20">
        <v>1</v>
      </c>
      <c r="D48" s="20">
        <v>21</v>
      </c>
      <c r="E48" s="20">
        <v>1057</v>
      </c>
      <c r="F48" s="20">
        <v>3166</v>
      </c>
      <c r="G48" s="20">
        <v>1678</v>
      </c>
      <c r="H48" s="20">
        <v>1488</v>
      </c>
      <c r="I48" s="18">
        <f t="shared" si="4"/>
        <v>2.9952696310312206</v>
      </c>
      <c r="J48" s="18">
        <f t="shared" si="5"/>
        <v>2638.3333333333335</v>
      </c>
      <c r="K48" s="18">
        <f t="shared" si="3"/>
        <v>112.76881720430107</v>
      </c>
    </row>
    <row r="49" spans="1:11" s="19" customFormat="1" ht="23.25" customHeight="1">
      <c r="A49" s="1" t="s">
        <v>149</v>
      </c>
      <c r="B49" s="23">
        <v>0.12</v>
      </c>
      <c r="C49" s="20">
        <v>1</v>
      </c>
      <c r="D49" s="20">
        <v>17</v>
      </c>
      <c r="E49" s="20">
        <v>560</v>
      </c>
      <c r="F49" s="20">
        <v>1682</v>
      </c>
      <c r="G49" s="20">
        <v>852</v>
      </c>
      <c r="H49" s="20">
        <v>830</v>
      </c>
      <c r="I49" s="18">
        <f t="shared" si="4"/>
        <v>3.0035714285714286</v>
      </c>
      <c r="J49" s="18">
        <f t="shared" si="5"/>
        <v>14016.666666666668</v>
      </c>
      <c r="K49" s="18">
        <f t="shared" si="3"/>
        <v>102.65060240963855</v>
      </c>
    </row>
    <row r="50" spans="1:11" s="19" customFormat="1" ht="23.25" customHeight="1">
      <c r="A50" s="1" t="s">
        <v>150</v>
      </c>
      <c r="B50" s="23">
        <v>4.48</v>
      </c>
      <c r="C50" s="20">
        <v>1</v>
      </c>
      <c r="D50" s="20">
        <v>18</v>
      </c>
      <c r="E50" s="20">
        <v>1031</v>
      </c>
      <c r="F50" s="20">
        <v>3218</v>
      </c>
      <c r="G50" s="20">
        <v>1729</v>
      </c>
      <c r="H50" s="20">
        <v>1489</v>
      </c>
      <c r="I50" s="18">
        <f t="shared" si="4"/>
        <v>3.1212415130940836</v>
      </c>
      <c r="J50" s="18">
        <f t="shared" si="5"/>
        <v>718.3035714285713</v>
      </c>
      <c r="K50" s="18">
        <f t="shared" si="3"/>
        <v>116.11820013431833</v>
      </c>
    </row>
    <row r="51" spans="1:11" s="19" customFormat="1" ht="23.25" customHeight="1">
      <c r="A51" s="1" t="s">
        <v>151</v>
      </c>
      <c r="B51" s="23">
        <v>3</v>
      </c>
      <c r="C51" s="20">
        <v>1</v>
      </c>
      <c r="D51" s="20">
        <v>19</v>
      </c>
      <c r="E51" s="20">
        <v>1607</v>
      </c>
      <c r="F51" s="20">
        <v>4540</v>
      </c>
      <c r="G51" s="20">
        <v>2259</v>
      </c>
      <c r="H51" s="20">
        <v>2281</v>
      </c>
      <c r="I51" s="18">
        <f>F51/E51</f>
        <v>2.8251400124455506</v>
      </c>
      <c r="J51" s="18">
        <f>F51/B51</f>
        <v>1513.3333333333333</v>
      </c>
      <c r="K51" s="18">
        <f>G51/H51*100</f>
        <v>99.0355107409031</v>
      </c>
    </row>
    <row r="52" spans="1:11" ht="23.25" customHeight="1">
      <c r="A52" s="1" t="s">
        <v>152</v>
      </c>
      <c r="B52" s="23">
        <v>7.32</v>
      </c>
      <c r="C52" s="20">
        <v>1</v>
      </c>
      <c r="D52" s="20">
        <v>21</v>
      </c>
      <c r="E52" s="20">
        <v>1278</v>
      </c>
      <c r="F52" s="20">
        <v>3895</v>
      </c>
      <c r="G52" s="20">
        <v>2018</v>
      </c>
      <c r="H52" s="20">
        <v>1877</v>
      </c>
      <c r="I52" s="18">
        <f t="shared" si="4"/>
        <v>3.04773082942097</v>
      </c>
      <c r="J52" s="18">
        <f t="shared" si="5"/>
        <v>532.103825136612</v>
      </c>
      <c r="K52" s="18">
        <f t="shared" si="3"/>
        <v>107.51198721363879</v>
      </c>
    </row>
    <row r="53" spans="1:11" s="19" customFormat="1" ht="23.25" customHeight="1">
      <c r="A53" s="1" t="s">
        <v>153</v>
      </c>
      <c r="B53" s="23">
        <v>0.15</v>
      </c>
      <c r="C53" s="20">
        <v>1</v>
      </c>
      <c r="D53" s="20">
        <v>20</v>
      </c>
      <c r="E53" s="20">
        <v>776</v>
      </c>
      <c r="F53" s="20">
        <v>2419</v>
      </c>
      <c r="G53" s="20">
        <v>1233</v>
      </c>
      <c r="H53" s="20">
        <v>1186</v>
      </c>
      <c r="I53" s="18">
        <f t="shared" si="4"/>
        <v>3.1172680412371134</v>
      </c>
      <c r="J53" s="18">
        <f t="shared" si="5"/>
        <v>16126.666666666668</v>
      </c>
      <c r="K53" s="18">
        <f t="shared" si="3"/>
        <v>103.9629005059022</v>
      </c>
    </row>
    <row r="54" spans="1:11" ht="23.25" customHeight="1">
      <c r="A54" s="1" t="s">
        <v>154</v>
      </c>
      <c r="B54" s="23">
        <v>0.4</v>
      </c>
      <c r="C54" s="20">
        <v>1</v>
      </c>
      <c r="D54" s="20">
        <v>20</v>
      </c>
      <c r="E54" s="20">
        <v>1622</v>
      </c>
      <c r="F54" s="20">
        <v>4343</v>
      </c>
      <c r="G54" s="20">
        <v>2158</v>
      </c>
      <c r="H54" s="20">
        <v>2185</v>
      </c>
      <c r="I54" s="18">
        <f t="shared" si="4"/>
        <v>2.677558569667078</v>
      </c>
      <c r="J54" s="18">
        <f t="shared" si="5"/>
        <v>10857.5</v>
      </c>
      <c r="K54" s="18">
        <f t="shared" si="3"/>
        <v>98.76430205949657</v>
      </c>
    </row>
    <row r="55" spans="1:11" ht="23.25" customHeight="1">
      <c r="A55" s="1" t="s">
        <v>155</v>
      </c>
      <c r="B55" s="23">
        <v>3.17</v>
      </c>
      <c r="C55" s="20">
        <v>1</v>
      </c>
      <c r="D55" s="20">
        <v>18</v>
      </c>
      <c r="E55" s="20">
        <v>747</v>
      </c>
      <c r="F55" s="20">
        <v>2203</v>
      </c>
      <c r="G55" s="20">
        <v>1122</v>
      </c>
      <c r="H55" s="20">
        <v>1081</v>
      </c>
      <c r="I55" s="18">
        <f t="shared" si="4"/>
        <v>2.9491298527443104</v>
      </c>
      <c r="J55" s="18">
        <f t="shared" si="5"/>
        <v>694.9526813880126</v>
      </c>
      <c r="K55" s="18">
        <f t="shared" si="3"/>
        <v>103.79278445883442</v>
      </c>
    </row>
    <row r="56" spans="1:11" ht="24" customHeight="1">
      <c r="A56" s="1" t="s">
        <v>156</v>
      </c>
      <c r="B56" s="23">
        <v>5</v>
      </c>
      <c r="C56" s="20">
        <v>1</v>
      </c>
      <c r="D56" s="20">
        <v>23</v>
      </c>
      <c r="E56" s="20">
        <v>1152</v>
      </c>
      <c r="F56" s="20">
        <v>3375</v>
      </c>
      <c r="G56" s="20">
        <v>1807</v>
      </c>
      <c r="H56" s="20">
        <v>1568</v>
      </c>
      <c r="I56" s="18">
        <f t="shared" si="4"/>
        <v>2.9296875</v>
      </c>
      <c r="J56" s="18">
        <f t="shared" si="5"/>
        <v>675</v>
      </c>
      <c r="K56" s="18">
        <f t="shared" si="3"/>
        <v>115.24234693877551</v>
      </c>
    </row>
    <row r="57" spans="1:11" ht="23.25" customHeight="1">
      <c r="A57" s="1" t="s">
        <v>157</v>
      </c>
      <c r="B57" s="23">
        <v>2.41</v>
      </c>
      <c r="C57" s="20">
        <v>1</v>
      </c>
      <c r="D57" s="20">
        <v>23</v>
      </c>
      <c r="E57" s="20">
        <v>1368</v>
      </c>
      <c r="F57" s="20">
        <v>4395</v>
      </c>
      <c r="G57" s="20">
        <v>2155</v>
      </c>
      <c r="H57" s="20">
        <v>2240</v>
      </c>
      <c r="I57" s="18">
        <f>F57/E57</f>
        <v>3.212719298245614</v>
      </c>
      <c r="J57" s="18">
        <f>F57/B57</f>
        <v>1823.6514522821576</v>
      </c>
      <c r="K57" s="18">
        <f>G57/H57*100</f>
        <v>96.20535714285714</v>
      </c>
    </row>
    <row r="58" spans="1:11" ht="23.25" customHeight="1">
      <c r="A58" s="1" t="s">
        <v>158</v>
      </c>
      <c r="B58" s="23">
        <v>0.06</v>
      </c>
      <c r="C58" s="20">
        <v>1</v>
      </c>
      <c r="D58" s="20">
        <v>17</v>
      </c>
      <c r="E58" s="20">
        <v>434</v>
      </c>
      <c r="F58" s="20">
        <v>1295</v>
      </c>
      <c r="G58" s="20">
        <v>641</v>
      </c>
      <c r="H58" s="20">
        <v>654</v>
      </c>
      <c r="I58" s="18">
        <f t="shared" si="4"/>
        <v>2.9838709677419355</v>
      </c>
      <c r="J58" s="18">
        <f t="shared" si="5"/>
        <v>21583.333333333336</v>
      </c>
      <c r="K58" s="18">
        <f t="shared" si="3"/>
        <v>98.01223241590215</v>
      </c>
    </row>
    <row r="59" spans="1:11" ht="23.25" customHeight="1">
      <c r="A59" s="1" t="s">
        <v>159</v>
      </c>
      <c r="B59" s="23">
        <v>0.98</v>
      </c>
      <c r="C59" s="20">
        <v>1</v>
      </c>
      <c r="D59" s="20">
        <v>32</v>
      </c>
      <c r="E59" s="20">
        <v>2506</v>
      </c>
      <c r="F59" s="20">
        <v>6709</v>
      </c>
      <c r="G59" s="20">
        <v>3312</v>
      </c>
      <c r="H59" s="20">
        <v>3397</v>
      </c>
      <c r="I59" s="18">
        <f t="shared" si="4"/>
        <v>2.6771747805267356</v>
      </c>
      <c r="J59" s="18">
        <f t="shared" si="5"/>
        <v>6845.918367346939</v>
      </c>
      <c r="K59" s="18">
        <f t="shared" si="3"/>
        <v>97.49779216956138</v>
      </c>
    </row>
    <row r="60" spans="1:11" ht="23.25" customHeight="1">
      <c r="A60" s="1" t="s">
        <v>160</v>
      </c>
      <c r="B60" s="23">
        <v>1</v>
      </c>
      <c r="C60" s="20">
        <v>1</v>
      </c>
      <c r="D60" s="20">
        <v>32</v>
      </c>
      <c r="E60" s="20">
        <v>1457</v>
      </c>
      <c r="F60" s="20">
        <v>4594</v>
      </c>
      <c r="G60" s="20">
        <v>2306</v>
      </c>
      <c r="H60" s="20">
        <v>2288</v>
      </c>
      <c r="I60" s="18">
        <f t="shared" si="4"/>
        <v>3.153054221002059</v>
      </c>
      <c r="J60" s="18">
        <f t="shared" si="5"/>
        <v>4594</v>
      </c>
      <c r="K60" s="18">
        <f t="shared" si="3"/>
        <v>100.7867132867133</v>
      </c>
    </row>
    <row r="61" spans="1:11" ht="23.25" customHeight="1">
      <c r="A61" s="1" t="s">
        <v>161</v>
      </c>
      <c r="B61" s="23">
        <v>1.5</v>
      </c>
      <c r="C61" s="20">
        <v>1</v>
      </c>
      <c r="D61" s="20">
        <v>35</v>
      </c>
      <c r="E61" s="20">
        <v>2341</v>
      </c>
      <c r="F61" s="20">
        <v>6920</v>
      </c>
      <c r="G61" s="20">
        <v>3441</v>
      </c>
      <c r="H61" s="20">
        <v>3479</v>
      </c>
      <c r="I61" s="18">
        <f t="shared" si="4"/>
        <v>2.956001708671508</v>
      </c>
      <c r="J61" s="18">
        <f t="shared" si="5"/>
        <v>4613.333333333333</v>
      </c>
      <c r="K61" s="18">
        <f t="shared" si="3"/>
        <v>98.90773210692728</v>
      </c>
    </row>
    <row r="62" spans="1:11" ht="23.25" customHeight="1">
      <c r="A62" s="1" t="s">
        <v>162</v>
      </c>
      <c r="B62" s="23">
        <v>8</v>
      </c>
      <c r="C62" s="20">
        <v>1</v>
      </c>
      <c r="D62" s="20">
        <v>26</v>
      </c>
      <c r="E62" s="20">
        <v>1388</v>
      </c>
      <c r="F62" s="20">
        <v>4521</v>
      </c>
      <c r="G62" s="20">
        <v>2364</v>
      </c>
      <c r="H62" s="20">
        <v>2157</v>
      </c>
      <c r="I62" s="18">
        <f t="shared" si="4"/>
        <v>3.2572046109510087</v>
      </c>
      <c r="J62" s="18">
        <f t="shared" si="5"/>
        <v>565.125</v>
      </c>
      <c r="K62" s="18">
        <f t="shared" si="3"/>
        <v>109.59666203059805</v>
      </c>
    </row>
    <row r="63" spans="1:11" ht="23.25" customHeight="1">
      <c r="A63" s="1" t="s">
        <v>163</v>
      </c>
      <c r="B63" s="23">
        <v>1</v>
      </c>
      <c r="C63" s="20">
        <v>1</v>
      </c>
      <c r="D63" s="20">
        <v>33</v>
      </c>
      <c r="E63" s="20">
        <v>1989</v>
      </c>
      <c r="F63" s="20">
        <v>5908</v>
      </c>
      <c r="G63" s="20">
        <v>2905</v>
      </c>
      <c r="H63" s="20">
        <v>3003</v>
      </c>
      <c r="I63" s="18">
        <f t="shared" si="4"/>
        <v>2.970336852689794</v>
      </c>
      <c r="J63" s="18">
        <f t="shared" si="5"/>
        <v>5908</v>
      </c>
      <c r="K63" s="18">
        <f t="shared" si="3"/>
        <v>96.73659673659674</v>
      </c>
    </row>
    <row r="64" spans="1:11" ht="23.25" customHeight="1">
      <c r="A64" s="1" t="s">
        <v>164</v>
      </c>
      <c r="B64" s="23">
        <v>0.12</v>
      </c>
      <c r="C64" s="20">
        <v>1</v>
      </c>
      <c r="D64" s="20">
        <v>14</v>
      </c>
      <c r="E64" s="20">
        <v>1497</v>
      </c>
      <c r="F64" s="20">
        <v>3971</v>
      </c>
      <c r="G64" s="20">
        <v>1912</v>
      </c>
      <c r="H64" s="20">
        <v>2059</v>
      </c>
      <c r="I64" s="18">
        <f>F64/E64</f>
        <v>2.652638610554442</v>
      </c>
      <c r="J64" s="18">
        <f>F64/B64</f>
        <v>33091.66666666667</v>
      </c>
      <c r="K64" s="18">
        <f>G64/H64*100</f>
        <v>92.86061194754735</v>
      </c>
    </row>
    <row r="65" spans="1:11" ht="23.25" customHeight="1">
      <c r="A65" s="1" t="s">
        <v>165</v>
      </c>
      <c r="B65" s="23">
        <v>1</v>
      </c>
      <c r="C65" s="20">
        <v>1</v>
      </c>
      <c r="D65" s="20">
        <v>22</v>
      </c>
      <c r="E65" s="20">
        <v>1377</v>
      </c>
      <c r="F65" s="20">
        <v>3814</v>
      </c>
      <c r="G65" s="20">
        <v>1916</v>
      </c>
      <c r="H65" s="20">
        <v>1898</v>
      </c>
      <c r="I65" s="18">
        <f t="shared" si="4"/>
        <v>2.7697893972403778</v>
      </c>
      <c r="J65" s="18">
        <f t="shared" si="5"/>
        <v>3814</v>
      </c>
      <c r="K65" s="18">
        <f t="shared" si="3"/>
        <v>100.94836670179137</v>
      </c>
    </row>
    <row r="66" spans="1:11" ht="23.25" customHeight="1">
      <c r="A66" s="1" t="s">
        <v>166</v>
      </c>
      <c r="B66" s="23">
        <v>0.5</v>
      </c>
      <c r="C66" s="20">
        <v>1</v>
      </c>
      <c r="D66" s="20">
        <v>12</v>
      </c>
      <c r="E66" s="20">
        <v>1098</v>
      </c>
      <c r="F66" s="20">
        <v>2708</v>
      </c>
      <c r="G66" s="20">
        <v>1375</v>
      </c>
      <c r="H66" s="20">
        <v>1333</v>
      </c>
      <c r="I66" s="18">
        <f t="shared" si="4"/>
        <v>2.4663023679417124</v>
      </c>
      <c r="J66" s="18">
        <f t="shared" si="5"/>
        <v>5416</v>
      </c>
      <c r="K66" s="18">
        <f t="shared" si="3"/>
        <v>103.15078769692423</v>
      </c>
    </row>
    <row r="67" spans="1:11" ht="23.25" customHeight="1">
      <c r="A67" s="1" t="s">
        <v>167</v>
      </c>
      <c r="B67" s="23">
        <v>0.5</v>
      </c>
      <c r="C67" s="20">
        <v>1</v>
      </c>
      <c r="D67" s="20">
        <v>13</v>
      </c>
      <c r="E67" s="20">
        <v>1228</v>
      </c>
      <c r="F67" s="20">
        <v>3388</v>
      </c>
      <c r="G67" s="20">
        <v>1686</v>
      </c>
      <c r="H67" s="20">
        <v>1702</v>
      </c>
      <c r="I67" s="18">
        <f>F67/E67</f>
        <v>2.758957654723127</v>
      </c>
      <c r="J67" s="18">
        <f>F67/B67</f>
        <v>6776</v>
      </c>
      <c r="K67" s="18">
        <f>G67/H67*100</f>
        <v>99.05992949471211</v>
      </c>
    </row>
    <row r="68" spans="1:11" ht="25.5" customHeight="1">
      <c r="A68" s="1" t="s">
        <v>168</v>
      </c>
      <c r="B68" s="23">
        <v>1.4</v>
      </c>
      <c r="C68" s="20">
        <v>1</v>
      </c>
      <c r="D68" s="20">
        <v>31</v>
      </c>
      <c r="E68" s="20">
        <v>1370</v>
      </c>
      <c r="F68" s="20">
        <v>4487</v>
      </c>
      <c r="G68" s="20">
        <v>2329</v>
      </c>
      <c r="H68" s="20">
        <v>2158</v>
      </c>
      <c r="I68" s="18">
        <f t="shared" si="4"/>
        <v>3.2751824817518247</v>
      </c>
      <c r="J68" s="18">
        <f t="shared" si="5"/>
        <v>3205</v>
      </c>
      <c r="K68" s="18">
        <f t="shared" si="3"/>
        <v>107.92400370713624</v>
      </c>
    </row>
    <row r="69" spans="1:11" ht="24.75" customHeight="1" thickBot="1">
      <c r="A69" s="3" t="s">
        <v>169</v>
      </c>
      <c r="B69" s="24">
        <v>1.25</v>
      </c>
      <c r="C69" s="25">
        <v>1</v>
      </c>
      <c r="D69" s="25">
        <v>20</v>
      </c>
      <c r="E69" s="25">
        <v>1229</v>
      </c>
      <c r="F69" s="25">
        <v>3873</v>
      </c>
      <c r="G69" s="25">
        <v>1934</v>
      </c>
      <c r="H69" s="25">
        <v>1939</v>
      </c>
      <c r="I69" s="26">
        <f t="shared" si="4"/>
        <v>3.151342554922701</v>
      </c>
      <c r="J69" s="26">
        <f t="shared" si="5"/>
        <v>3098.4</v>
      </c>
      <c r="K69" s="26">
        <f t="shared" si="3"/>
        <v>99.7421351211965</v>
      </c>
    </row>
    <row r="70" spans="1:11" ht="16.5">
      <c r="A70" s="35" t="s">
        <v>291</v>
      </c>
      <c r="B70" s="18"/>
      <c r="C70" s="20"/>
      <c r="D70" s="20"/>
      <c r="E70" s="20"/>
      <c r="F70" s="20"/>
      <c r="G70" s="20"/>
      <c r="H70" s="20"/>
      <c r="I70" s="18"/>
      <c r="J70" s="18"/>
      <c r="K70" s="18"/>
    </row>
    <row r="71" spans="1:11" ht="15.75">
      <c r="A71" s="35"/>
      <c r="B71" s="18"/>
      <c r="C71" s="20"/>
      <c r="D71" s="20"/>
      <c r="E71" s="20"/>
      <c r="F71" s="20"/>
      <c r="G71" s="20"/>
      <c r="H71" s="20"/>
      <c r="I71" s="18"/>
      <c r="J71" s="18"/>
      <c r="K71" s="18"/>
    </row>
    <row r="72" spans="1:11" s="19" customFormat="1" ht="15.75">
      <c r="A72" s="262" t="s">
        <v>294</v>
      </c>
      <c r="B72" s="263"/>
      <c r="C72" s="263"/>
      <c r="D72" s="263"/>
      <c r="E72" s="263"/>
      <c r="F72" s="263"/>
      <c r="G72" s="263"/>
      <c r="H72" s="263"/>
      <c r="I72" s="263"/>
      <c r="J72" s="263"/>
      <c r="K72" s="263"/>
    </row>
  </sheetData>
  <sheetProtection/>
  <mergeCells count="26">
    <mergeCell ref="A72:K72"/>
    <mergeCell ref="K5:K7"/>
    <mergeCell ref="A40:A42"/>
    <mergeCell ref="B40:B42"/>
    <mergeCell ref="C40:C42"/>
    <mergeCell ref="D40:D42"/>
    <mergeCell ref="E40:H40"/>
    <mergeCell ref="J5:J7"/>
    <mergeCell ref="E41:E42"/>
    <mergeCell ref="F41:H41"/>
    <mergeCell ref="A2:K2"/>
    <mergeCell ref="A37:K37"/>
    <mergeCell ref="A3:K3"/>
    <mergeCell ref="A5:A7"/>
    <mergeCell ref="D5:D7"/>
    <mergeCell ref="A35:K35"/>
    <mergeCell ref="I5:I7"/>
    <mergeCell ref="F6:H6"/>
    <mergeCell ref="E5:H5"/>
    <mergeCell ref="E6:E7"/>
    <mergeCell ref="B5:B7"/>
    <mergeCell ref="C5:C7"/>
    <mergeCell ref="A38:K38"/>
    <mergeCell ref="I40:I42"/>
    <mergeCell ref="J40:J42"/>
    <mergeCell ref="K40:K42"/>
  </mergeCells>
  <printOptions/>
  <pageMargins left="0.4330708661417323" right="0.4330708661417323" top="0.984251968503937" bottom="0.7874015748031497" header="0.5118110236220472" footer="0.5118110236220472"/>
  <pageSetup horizontalDpi="600" verticalDpi="600" orientation="portrait" paperSize="9" scale="8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39"/>
  <sheetViews>
    <sheetView view="pageBreakPreview" zoomScaleSheetLayoutView="100" zoomScalePageLayoutView="0" workbookViewId="0" topLeftCell="A13">
      <selection activeCell="AM17" sqref="AM17"/>
    </sheetView>
  </sheetViews>
  <sheetFormatPr defaultColWidth="9.00390625" defaultRowHeight="16.5"/>
  <cols>
    <col min="1" max="1" width="11.00390625" style="9" customWidth="1"/>
    <col min="2" max="2" width="9.625" style="9" customWidth="1"/>
    <col min="3" max="3" width="10.00390625" style="9" customWidth="1"/>
    <col min="4" max="10" width="9.625" style="9" customWidth="1"/>
    <col min="11" max="11" width="11.00390625" style="9" customWidth="1"/>
    <col min="12" max="13" width="9.625" style="43" customWidth="1"/>
    <col min="14" max="21" width="9.625" style="9" customWidth="1"/>
    <col min="22" max="22" width="9.875" style="9" customWidth="1"/>
    <col min="23" max="23" width="11.00390625" style="9" customWidth="1"/>
    <col min="24" max="24" width="12.50390625" style="9" customWidth="1"/>
    <col min="25" max="26" width="11.25390625" style="9" customWidth="1"/>
    <col min="27" max="32" width="10.00390625" style="9" customWidth="1"/>
    <col min="33" max="38" width="12.50390625" style="9" customWidth="1"/>
    <col min="39" max="42" width="9.00390625" style="9" customWidth="1"/>
    <col min="43" max="43" width="8.875" style="9" customWidth="1"/>
    <col min="44" max="44" width="9.00390625" style="9" hidden="1" customWidth="1"/>
    <col min="45" max="16384" width="9.00390625" style="9" customWidth="1"/>
  </cols>
  <sheetData>
    <row r="1" spans="1:38" s="54" customFormat="1" ht="14.25">
      <c r="A1" s="53" t="s">
        <v>72</v>
      </c>
      <c r="L1" s="123"/>
      <c r="V1" s="55" t="s">
        <v>73</v>
      </c>
      <c r="W1" s="56" t="s">
        <v>72</v>
      </c>
      <c r="AL1" s="55" t="s">
        <v>73</v>
      </c>
    </row>
    <row r="2" spans="1:38" s="10" customFormat="1" ht="21">
      <c r="A2" s="308" t="s">
        <v>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7" t="s">
        <v>174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8" t="s">
        <v>53</v>
      </c>
      <c r="X2" s="308"/>
      <c r="Y2" s="308"/>
      <c r="Z2" s="308"/>
      <c r="AA2" s="308"/>
      <c r="AB2" s="308"/>
      <c r="AC2" s="308"/>
      <c r="AD2" s="308"/>
      <c r="AE2" s="308"/>
      <c r="AF2" s="308"/>
      <c r="AG2" s="307" t="s">
        <v>173</v>
      </c>
      <c r="AH2" s="307"/>
      <c r="AI2" s="307"/>
      <c r="AJ2" s="307"/>
      <c r="AK2" s="307"/>
      <c r="AL2" s="307"/>
    </row>
    <row r="3" spans="1:38" s="54" customFormat="1" ht="15" thickBot="1">
      <c r="A3" s="57"/>
      <c r="B3" s="58"/>
      <c r="C3" s="57"/>
      <c r="D3" s="57"/>
      <c r="E3" s="57"/>
      <c r="F3" s="57"/>
      <c r="G3" s="57"/>
      <c r="H3" s="57"/>
      <c r="I3" s="57"/>
      <c r="J3" s="57"/>
      <c r="K3" s="122" t="s">
        <v>64</v>
      </c>
      <c r="L3" s="59"/>
      <c r="M3" s="60"/>
      <c r="N3" s="60"/>
      <c r="O3" s="58"/>
      <c r="P3" s="57"/>
      <c r="Q3" s="57"/>
      <c r="R3" s="57"/>
      <c r="S3" s="57"/>
      <c r="T3" s="60"/>
      <c r="U3" s="60"/>
      <c r="V3" s="61" t="s">
        <v>74</v>
      </c>
      <c r="W3" s="57"/>
      <c r="X3" s="57"/>
      <c r="Y3" s="57"/>
      <c r="Z3" s="59"/>
      <c r="AA3" s="60"/>
      <c r="AB3" s="60"/>
      <c r="AC3" s="57"/>
      <c r="AD3" s="57"/>
      <c r="AE3" s="57"/>
      <c r="AF3" s="122" t="s">
        <v>64</v>
      </c>
      <c r="AG3" s="57"/>
      <c r="AH3" s="57"/>
      <c r="AI3" s="57"/>
      <c r="AJ3" s="57"/>
      <c r="AK3" s="60"/>
      <c r="AL3" s="61" t="s">
        <v>74</v>
      </c>
    </row>
    <row r="4" spans="1:39" s="152" customFormat="1" ht="23.25" customHeight="1">
      <c r="A4" s="298" t="s">
        <v>250</v>
      </c>
      <c r="B4" s="309" t="s">
        <v>251</v>
      </c>
      <c r="C4" s="284"/>
      <c r="D4" s="284"/>
      <c r="E4" s="284"/>
      <c r="F4" s="284"/>
      <c r="G4" s="284"/>
      <c r="H4" s="284"/>
      <c r="I4" s="284"/>
      <c r="J4" s="284"/>
      <c r="K4" s="293"/>
      <c r="L4" s="281" t="s">
        <v>6</v>
      </c>
      <c r="M4" s="282"/>
      <c r="N4" s="304" t="s">
        <v>252</v>
      </c>
      <c r="O4" s="305"/>
      <c r="P4" s="305"/>
      <c r="Q4" s="305"/>
      <c r="R4" s="305"/>
      <c r="S4" s="305"/>
      <c r="T4" s="305"/>
      <c r="U4" s="305"/>
      <c r="V4" s="150"/>
      <c r="W4" s="284" t="s">
        <v>253</v>
      </c>
      <c r="X4" s="284"/>
      <c r="Y4" s="284"/>
      <c r="Z4" s="293"/>
      <c r="AA4" s="274" t="s">
        <v>254</v>
      </c>
      <c r="AB4" s="289"/>
      <c r="AC4" s="280" t="s">
        <v>255</v>
      </c>
      <c r="AD4" s="281"/>
      <c r="AE4" s="282"/>
      <c r="AF4" s="278" t="s">
        <v>256</v>
      </c>
      <c r="AG4" s="284" t="s">
        <v>257</v>
      </c>
      <c r="AH4" s="281"/>
      <c r="AI4" s="282"/>
      <c r="AJ4" s="278" t="s">
        <v>258</v>
      </c>
      <c r="AK4" s="278" t="s">
        <v>259</v>
      </c>
      <c r="AL4" s="274" t="s">
        <v>260</v>
      </c>
      <c r="AM4" s="151"/>
    </row>
    <row r="5" spans="1:39" s="152" customFormat="1" ht="34.5" customHeight="1">
      <c r="A5" s="299"/>
      <c r="B5" s="153" t="s">
        <v>25</v>
      </c>
      <c r="C5" s="153" t="s">
        <v>26</v>
      </c>
      <c r="D5" s="302" t="s">
        <v>263</v>
      </c>
      <c r="E5" s="303"/>
      <c r="F5" s="303"/>
      <c r="G5" s="303"/>
      <c r="H5" s="303"/>
      <c r="I5" s="303"/>
      <c r="J5" s="155" t="s">
        <v>262</v>
      </c>
      <c r="K5" s="155" t="s">
        <v>303</v>
      </c>
      <c r="L5" s="228" t="s">
        <v>27</v>
      </c>
      <c r="M5" s="153" t="s">
        <v>28</v>
      </c>
      <c r="N5" s="153" t="s">
        <v>25</v>
      </c>
      <c r="O5" s="153" t="s">
        <v>29</v>
      </c>
      <c r="P5" s="302" t="s">
        <v>264</v>
      </c>
      <c r="Q5" s="303"/>
      <c r="R5" s="303"/>
      <c r="S5" s="303"/>
      <c r="T5" s="303"/>
      <c r="U5" s="303"/>
      <c r="V5" s="158" t="s">
        <v>265</v>
      </c>
      <c r="W5" s="301" t="s">
        <v>250</v>
      </c>
      <c r="X5" s="169" t="s">
        <v>266</v>
      </c>
      <c r="Y5" s="153" t="s">
        <v>54</v>
      </c>
      <c r="Z5" s="153" t="s">
        <v>28</v>
      </c>
      <c r="AA5" s="290"/>
      <c r="AB5" s="291"/>
      <c r="AC5" s="285" t="s">
        <v>30</v>
      </c>
      <c r="AD5" s="285" t="s">
        <v>31</v>
      </c>
      <c r="AE5" s="285" t="s">
        <v>32</v>
      </c>
      <c r="AF5" s="283"/>
      <c r="AG5" s="287" t="s">
        <v>30</v>
      </c>
      <c r="AH5" s="285" t="s">
        <v>31</v>
      </c>
      <c r="AI5" s="285" t="s">
        <v>32</v>
      </c>
      <c r="AJ5" s="283"/>
      <c r="AK5" s="276"/>
      <c r="AL5" s="275"/>
      <c r="AM5" s="151"/>
    </row>
    <row r="6" spans="1:39" s="152" customFormat="1" ht="23.25" customHeight="1">
      <c r="A6" s="299"/>
      <c r="B6" s="296" t="s">
        <v>8</v>
      </c>
      <c r="C6" s="276" t="s">
        <v>33</v>
      </c>
      <c r="D6" s="156" t="s">
        <v>35</v>
      </c>
      <c r="E6" s="157" t="s">
        <v>34</v>
      </c>
      <c r="F6" s="156" t="s">
        <v>36</v>
      </c>
      <c r="G6" s="156" t="s">
        <v>37</v>
      </c>
      <c r="H6" s="156" t="s">
        <v>38</v>
      </c>
      <c r="I6" s="156" t="s">
        <v>39</v>
      </c>
      <c r="J6" s="283" t="s">
        <v>7</v>
      </c>
      <c r="K6" s="283" t="s">
        <v>40</v>
      </c>
      <c r="L6" s="294" t="s">
        <v>10</v>
      </c>
      <c r="M6" s="283" t="s">
        <v>9</v>
      </c>
      <c r="N6" s="283" t="s">
        <v>8</v>
      </c>
      <c r="O6" s="276" t="s">
        <v>11</v>
      </c>
      <c r="P6" s="156" t="s">
        <v>35</v>
      </c>
      <c r="Q6" s="154" t="s">
        <v>34</v>
      </c>
      <c r="R6" s="156" t="s">
        <v>36</v>
      </c>
      <c r="S6" s="156" t="s">
        <v>37</v>
      </c>
      <c r="T6" s="154" t="s">
        <v>38</v>
      </c>
      <c r="U6" s="158" t="s">
        <v>41</v>
      </c>
      <c r="V6" s="310" t="s">
        <v>7</v>
      </c>
      <c r="W6" s="299"/>
      <c r="X6" s="283" t="s">
        <v>40</v>
      </c>
      <c r="Y6" s="283" t="s">
        <v>55</v>
      </c>
      <c r="Z6" s="283" t="s">
        <v>9</v>
      </c>
      <c r="AA6" s="154" t="s">
        <v>42</v>
      </c>
      <c r="AB6" s="154" t="s">
        <v>43</v>
      </c>
      <c r="AC6" s="286"/>
      <c r="AD6" s="286"/>
      <c r="AE6" s="286"/>
      <c r="AF6" s="276" t="s">
        <v>44</v>
      </c>
      <c r="AG6" s="288"/>
      <c r="AH6" s="286"/>
      <c r="AI6" s="286"/>
      <c r="AJ6" s="276" t="s">
        <v>45</v>
      </c>
      <c r="AK6" s="279" t="s">
        <v>261</v>
      </c>
      <c r="AL6" s="272" t="s">
        <v>261</v>
      </c>
      <c r="AM6" s="151"/>
    </row>
    <row r="7" spans="1:39" s="152" customFormat="1" ht="34.5" customHeight="1" thickBot="1">
      <c r="A7" s="300"/>
      <c r="B7" s="297"/>
      <c r="C7" s="277"/>
      <c r="D7" s="159" t="s">
        <v>56</v>
      </c>
      <c r="E7" s="159" t="s">
        <v>57</v>
      </c>
      <c r="F7" s="160" t="s">
        <v>58</v>
      </c>
      <c r="G7" s="160" t="s">
        <v>59</v>
      </c>
      <c r="H7" s="160" t="s">
        <v>60</v>
      </c>
      <c r="I7" s="160" t="s">
        <v>61</v>
      </c>
      <c r="J7" s="292"/>
      <c r="K7" s="292"/>
      <c r="L7" s="295"/>
      <c r="M7" s="292"/>
      <c r="N7" s="292"/>
      <c r="O7" s="292"/>
      <c r="P7" s="159" t="s">
        <v>56</v>
      </c>
      <c r="Q7" s="159" t="s">
        <v>57</v>
      </c>
      <c r="R7" s="160" t="s">
        <v>58</v>
      </c>
      <c r="S7" s="160" t="s">
        <v>59</v>
      </c>
      <c r="T7" s="159" t="s">
        <v>60</v>
      </c>
      <c r="U7" s="162" t="s">
        <v>46</v>
      </c>
      <c r="V7" s="311"/>
      <c r="W7" s="300"/>
      <c r="X7" s="292"/>
      <c r="Y7" s="292"/>
      <c r="Z7" s="292"/>
      <c r="AA7" s="161" t="s">
        <v>47</v>
      </c>
      <c r="AB7" s="161" t="s">
        <v>48</v>
      </c>
      <c r="AC7" s="161" t="s">
        <v>49</v>
      </c>
      <c r="AD7" s="161" t="s">
        <v>50</v>
      </c>
      <c r="AE7" s="161" t="s">
        <v>51</v>
      </c>
      <c r="AF7" s="277"/>
      <c r="AG7" s="163" t="s">
        <v>49</v>
      </c>
      <c r="AH7" s="161" t="s">
        <v>50</v>
      </c>
      <c r="AI7" s="161" t="s">
        <v>51</v>
      </c>
      <c r="AJ7" s="277"/>
      <c r="AK7" s="277"/>
      <c r="AL7" s="273"/>
      <c r="AM7" s="151"/>
    </row>
    <row r="8" spans="1:39" s="54" customFormat="1" ht="51.75" customHeight="1">
      <c r="A8" s="165" t="s">
        <v>277</v>
      </c>
      <c r="B8" s="33">
        <v>7988</v>
      </c>
      <c r="C8" s="34">
        <v>191</v>
      </c>
      <c r="D8" s="36">
        <v>0</v>
      </c>
      <c r="E8" s="34">
        <v>508</v>
      </c>
      <c r="F8" s="36">
        <v>0</v>
      </c>
      <c r="G8" s="36">
        <v>0</v>
      </c>
      <c r="H8" s="34">
        <v>115</v>
      </c>
      <c r="I8" s="34">
        <v>20</v>
      </c>
      <c r="J8" s="34">
        <v>3477</v>
      </c>
      <c r="K8" s="34">
        <v>3495</v>
      </c>
      <c r="L8" s="34">
        <v>182</v>
      </c>
      <c r="M8" s="34">
        <v>0</v>
      </c>
      <c r="N8" s="34">
        <v>6284</v>
      </c>
      <c r="O8" s="34">
        <v>187</v>
      </c>
      <c r="P8" s="36">
        <v>0</v>
      </c>
      <c r="Q8" s="34">
        <v>450</v>
      </c>
      <c r="R8" s="36">
        <v>0</v>
      </c>
      <c r="S8" s="36">
        <v>0</v>
      </c>
      <c r="T8" s="34">
        <v>82</v>
      </c>
      <c r="U8" s="34">
        <v>58</v>
      </c>
      <c r="V8" s="36">
        <v>2504</v>
      </c>
      <c r="W8" s="165" t="s">
        <v>277</v>
      </c>
      <c r="X8" s="36">
        <v>2996</v>
      </c>
      <c r="Y8" s="36">
        <v>0</v>
      </c>
      <c r="Z8" s="36">
        <v>7</v>
      </c>
      <c r="AA8" s="34">
        <v>6165</v>
      </c>
      <c r="AB8" s="34">
        <v>6165</v>
      </c>
      <c r="AC8" s="34">
        <v>1337</v>
      </c>
      <c r="AD8" s="34">
        <v>705</v>
      </c>
      <c r="AE8" s="34">
        <v>632</v>
      </c>
      <c r="AF8" s="18">
        <v>9.59</v>
      </c>
      <c r="AG8" s="34">
        <v>658</v>
      </c>
      <c r="AH8" s="34">
        <v>423</v>
      </c>
      <c r="AI8" s="34">
        <v>235</v>
      </c>
      <c r="AJ8" s="18">
        <v>4.72</v>
      </c>
      <c r="AK8" s="34">
        <v>930</v>
      </c>
      <c r="AL8" s="34">
        <v>470</v>
      </c>
      <c r="AM8" s="22"/>
    </row>
    <row r="9" spans="1:39" s="54" customFormat="1" ht="51.75" customHeight="1">
      <c r="A9" s="165" t="s">
        <v>278</v>
      </c>
      <c r="B9" s="33">
        <v>6833</v>
      </c>
      <c r="C9" s="34">
        <v>213</v>
      </c>
      <c r="D9" s="36">
        <v>0</v>
      </c>
      <c r="E9" s="34">
        <v>405</v>
      </c>
      <c r="F9" s="36">
        <v>0</v>
      </c>
      <c r="G9" s="36">
        <v>0</v>
      </c>
      <c r="H9" s="34">
        <v>69</v>
      </c>
      <c r="I9" s="34">
        <v>32</v>
      </c>
      <c r="J9" s="34">
        <v>2869</v>
      </c>
      <c r="K9" s="34">
        <v>3045</v>
      </c>
      <c r="L9" s="34">
        <v>198</v>
      </c>
      <c r="M9" s="34">
        <v>2</v>
      </c>
      <c r="N9" s="34">
        <v>5303</v>
      </c>
      <c r="O9" s="34">
        <v>275</v>
      </c>
      <c r="P9" s="36">
        <v>0</v>
      </c>
      <c r="Q9" s="34">
        <v>348</v>
      </c>
      <c r="R9" s="36">
        <v>0</v>
      </c>
      <c r="S9" s="36">
        <v>0</v>
      </c>
      <c r="T9" s="34">
        <v>82</v>
      </c>
      <c r="U9" s="34">
        <v>57</v>
      </c>
      <c r="V9" s="36">
        <v>2154</v>
      </c>
      <c r="W9" s="165" t="s">
        <v>278</v>
      </c>
      <c r="X9" s="36">
        <v>2378</v>
      </c>
      <c r="Y9" s="36">
        <v>0</v>
      </c>
      <c r="Z9" s="36">
        <v>9</v>
      </c>
      <c r="AA9" s="34">
        <v>5214</v>
      </c>
      <c r="AB9" s="34">
        <v>5214</v>
      </c>
      <c r="AC9" s="34">
        <v>1418</v>
      </c>
      <c r="AD9" s="34">
        <v>788</v>
      </c>
      <c r="AE9" s="34">
        <v>630</v>
      </c>
      <c r="AF9" s="18">
        <v>10.00225720896112</v>
      </c>
      <c r="AG9" s="34">
        <v>694</v>
      </c>
      <c r="AH9" s="34">
        <v>440</v>
      </c>
      <c r="AI9" s="34">
        <v>254</v>
      </c>
      <c r="AJ9" s="18">
        <v>4.89532193442808</v>
      </c>
      <c r="AK9" s="34">
        <v>851</v>
      </c>
      <c r="AL9" s="34">
        <v>417</v>
      </c>
      <c r="AM9" s="22"/>
    </row>
    <row r="10" spans="1:39" s="54" customFormat="1" ht="51.75" customHeight="1">
      <c r="A10" s="165" t="s">
        <v>279</v>
      </c>
      <c r="B10" s="33">
        <v>7041</v>
      </c>
      <c r="C10" s="34">
        <v>185</v>
      </c>
      <c r="D10" s="36">
        <v>0</v>
      </c>
      <c r="E10" s="34">
        <v>417</v>
      </c>
      <c r="F10" s="36">
        <v>0</v>
      </c>
      <c r="G10" s="36">
        <v>0</v>
      </c>
      <c r="H10" s="34">
        <v>74</v>
      </c>
      <c r="I10" s="37">
        <v>22</v>
      </c>
      <c r="J10" s="37">
        <v>2984</v>
      </c>
      <c r="K10" s="34">
        <v>3180</v>
      </c>
      <c r="L10" s="37">
        <v>179</v>
      </c>
      <c r="M10" s="36">
        <v>0</v>
      </c>
      <c r="N10" s="34">
        <v>5342</v>
      </c>
      <c r="O10" s="34">
        <v>230</v>
      </c>
      <c r="P10" s="36">
        <v>0</v>
      </c>
      <c r="Q10" s="34">
        <v>354</v>
      </c>
      <c r="R10" s="36">
        <v>0</v>
      </c>
      <c r="S10" s="36">
        <v>0</v>
      </c>
      <c r="T10" s="34">
        <v>69</v>
      </c>
      <c r="U10" s="34">
        <v>48</v>
      </c>
      <c r="V10" s="36">
        <v>2215</v>
      </c>
      <c r="W10" s="165" t="s">
        <v>279</v>
      </c>
      <c r="X10" s="36">
        <v>2421</v>
      </c>
      <c r="Y10" s="36">
        <v>2</v>
      </c>
      <c r="Z10" s="36">
        <v>3</v>
      </c>
      <c r="AA10" s="34">
        <v>5436</v>
      </c>
      <c r="AB10" s="34">
        <v>5436</v>
      </c>
      <c r="AC10" s="34">
        <v>1444</v>
      </c>
      <c r="AD10" s="34">
        <v>750</v>
      </c>
      <c r="AE10" s="34">
        <v>694</v>
      </c>
      <c r="AF10" s="18">
        <v>10.02</v>
      </c>
      <c r="AG10" s="34">
        <v>691</v>
      </c>
      <c r="AH10" s="34">
        <v>454</v>
      </c>
      <c r="AI10" s="34">
        <v>237</v>
      </c>
      <c r="AJ10" s="18">
        <v>4.79</v>
      </c>
      <c r="AK10" s="34">
        <v>1057</v>
      </c>
      <c r="AL10" s="34">
        <v>388</v>
      </c>
      <c r="AM10" s="22"/>
    </row>
    <row r="11" spans="1:39" s="54" customFormat="1" ht="51.75" customHeight="1">
      <c r="A11" s="165" t="s">
        <v>280</v>
      </c>
      <c r="B11" s="33">
        <v>7460</v>
      </c>
      <c r="C11" s="34">
        <v>164</v>
      </c>
      <c r="D11" s="36">
        <v>0</v>
      </c>
      <c r="E11" s="34">
        <v>412</v>
      </c>
      <c r="F11" s="36">
        <v>0</v>
      </c>
      <c r="G11" s="36">
        <v>0</v>
      </c>
      <c r="H11" s="34">
        <v>92</v>
      </c>
      <c r="I11" s="37">
        <v>12</v>
      </c>
      <c r="J11" s="37">
        <v>3007</v>
      </c>
      <c r="K11" s="34">
        <v>3375</v>
      </c>
      <c r="L11" s="37">
        <v>398</v>
      </c>
      <c r="M11" s="37">
        <v>0</v>
      </c>
      <c r="N11" s="34">
        <v>5610</v>
      </c>
      <c r="O11" s="34">
        <v>247</v>
      </c>
      <c r="P11" s="36">
        <v>0</v>
      </c>
      <c r="Q11" s="34">
        <v>336</v>
      </c>
      <c r="R11" s="36">
        <v>0</v>
      </c>
      <c r="S11" s="36">
        <v>0</v>
      </c>
      <c r="T11" s="34">
        <v>59</v>
      </c>
      <c r="U11" s="34">
        <v>111</v>
      </c>
      <c r="V11" s="36">
        <v>2392</v>
      </c>
      <c r="W11" s="165" t="s">
        <v>280</v>
      </c>
      <c r="X11" s="36">
        <v>2463</v>
      </c>
      <c r="Y11" s="36">
        <v>2</v>
      </c>
      <c r="Z11" s="36">
        <v>0</v>
      </c>
      <c r="AA11" s="34">
        <v>5272</v>
      </c>
      <c r="AB11" s="34">
        <v>5272</v>
      </c>
      <c r="AC11" s="34">
        <v>1586</v>
      </c>
      <c r="AD11" s="34">
        <v>842</v>
      </c>
      <c r="AE11" s="34">
        <v>744</v>
      </c>
      <c r="AF11" s="18">
        <v>10.809742399612865</v>
      </c>
      <c r="AG11" s="34">
        <v>691</v>
      </c>
      <c r="AH11" s="34">
        <v>424</v>
      </c>
      <c r="AI11" s="34">
        <v>267</v>
      </c>
      <c r="AJ11" s="18">
        <v>4.7096670858338525</v>
      </c>
      <c r="AK11" s="34">
        <v>802</v>
      </c>
      <c r="AL11" s="34">
        <v>433</v>
      </c>
      <c r="AM11" s="22"/>
    </row>
    <row r="12" spans="1:39" s="54" customFormat="1" ht="51.75" customHeight="1">
      <c r="A12" s="165" t="s">
        <v>281</v>
      </c>
      <c r="B12" s="33">
        <v>7528</v>
      </c>
      <c r="C12" s="34">
        <v>140</v>
      </c>
      <c r="D12" s="36">
        <v>0</v>
      </c>
      <c r="E12" s="34">
        <v>480</v>
      </c>
      <c r="F12" s="36">
        <v>0</v>
      </c>
      <c r="G12" s="36">
        <v>0</v>
      </c>
      <c r="H12" s="34">
        <v>125</v>
      </c>
      <c r="I12" s="37">
        <v>27</v>
      </c>
      <c r="J12" s="37">
        <v>3971</v>
      </c>
      <c r="K12" s="34">
        <v>2607</v>
      </c>
      <c r="L12" s="37">
        <v>178</v>
      </c>
      <c r="M12" s="36">
        <v>0</v>
      </c>
      <c r="N12" s="34">
        <v>6618</v>
      </c>
      <c r="O12" s="34">
        <v>196</v>
      </c>
      <c r="P12" s="36">
        <v>0</v>
      </c>
      <c r="Q12" s="34">
        <v>520</v>
      </c>
      <c r="R12" s="36">
        <v>0</v>
      </c>
      <c r="S12" s="36">
        <v>0</v>
      </c>
      <c r="T12" s="34">
        <v>83</v>
      </c>
      <c r="U12" s="34">
        <v>50</v>
      </c>
      <c r="V12" s="36">
        <v>3140</v>
      </c>
      <c r="W12" s="165" t="s">
        <v>281</v>
      </c>
      <c r="X12" s="36">
        <v>2627</v>
      </c>
      <c r="Y12" s="36">
        <v>1</v>
      </c>
      <c r="Z12" s="36">
        <v>1</v>
      </c>
      <c r="AA12" s="34">
        <v>3533</v>
      </c>
      <c r="AB12" s="34">
        <v>3533</v>
      </c>
      <c r="AC12" s="34">
        <v>1036</v>
      </c>
      <c r="AD12" s="34">
        <v>548</v>
      </c>
      <c r="AE12" s="34">
        <v>488</v>
      </c>
      <c r="AF12" s="18">
        <v>8.53</v>
      </c>
      <c r="AG12" s="34">
        <v>710</v>
      </c>
      <c r="AH12" s="34">
        <v>437</v>
      </c>
      <c r="AI12" s="34">
        <v>273</v>
      </c>
      <c r="AJ12" s="18">
        <v>5.85</v>
      </c>
      <c r="AK12" s="34">
        <v>732</v>
      </c>
      <c r="AL12" s="34">
        <v>353</v>
      </c>
      <c r="AM12" s="22"/>
    </row>
    <row r="13" spans="1:39" s="54" customFormat="1" ht="51.75" customHeight="1">
      <c r="A13" s="165" t="s">
        <v>282</v>
      </c>
      <c r="B13" s="33">
        <v>6933</v>
      </c>
      <c r="C13" s="34">
        <v>182</v>
      </c>
      <c r="D13" s="36">
        <v>857</v>
      </c>
      <c r="E13" s="34">
        <v>370</v>
      </c>
      <c r="F13" s="36">
        <v>193</v>
      </c>
      <c r="G13" s="36">
        <v>135</v>
      </c>
      <c r="H13" s="34">
        <v>163</v>
      </c>
      <c r="I13" s="37">
        <v>18</v>
      </c>
      <c r="J13" s="37">
        <v>1714</v>
      </c>
      <c r="K13" s="34">
        <v>3119</v>
      </c>
      <c r="L13" s="37">
        <v>182</v>
      </c>
      <c r="M13" s="36">
        <v>0</v>
      </c>
      <c r="N13" s="34">
        <v>6097</v>
      </c>
      <c r="O13" s="34">
        <v>218</v>
      </c>
      <c r="P13" s="36">
        <v>655</v>
      </c>
      <c r="Q13" s="34">
        <v>474</v>
      </c>
      <c r="R13" s="36">
        <v>219</v>
      </c>
      <c r="S13" s="36">
        <v>110</v>
      </c>
      <c r="T13" s="34">
        <v>124</v>
      </c>
      <c r="U13" s="34">
        <v>85</v>
      </c>
      <c r="V13" s="36">
        <v>1520</v>
      </c>
      <c r="W13" s="165" t="s">
        <v>282</v>
      </c>
      <c r="X13" s="36">
        <v>2686</v>
      </c>
      <c r="Y13" s="36">
        <v>4</v>
      </c>
      <c r="Z13" s="36">
        <v>2</v>
      </c>
      <c r="AA13" s="34">
        <v>4778</v>
      </c>
      <c r="AB13" s="34">
        <v>4778</v>
      </c>
      <c r="AC13" s="34">
        <v>1492</v>
      </c>
      <c r="AD13" s="34">
        <v>790</v>
      </c>
      <c r="AE13" s="34">
        <v>702</v>
      </c>
      <c r="AF13" s="18">
        <v>9.84</v>
      </c>
      <c r="AG13" s="34">
        <v>813</v>
      </c>
      <c r="AH13" s="34">
        <v>516</v>
      </c>
      <c r="AI13" s="34">
        <v>297</v>
      </c>
      <c r="AJ13" s="18">
        <v>5.36</v>
      </c>
      <c r="AK13" s="34">
        <v>1169</v>
      </c>
      <c r="AL13" s="34">
        <v>459</v>
      </c>
      <c r="AM13" s="22"/>
    </row>
    <row r="14" spans="1:54" s="22" customFormat="1" ht="51.75" customHeight="1">
      <c r="A14" s="165" t="s">
        <v>283</v>
      </c>
      <c r="B14" s="33">
        <v>7146</v>
      </c>
      <c r="C14" s="34">
        <v>154</v>
      </c>
      <c r="D14" s="36">
        <v>937</v>
      </c>
      <c r="E14" s="34">
        <v>402</v>
      </c>
      <c r="F14" s="36">
        <v>199</v>
      </c>
      <c r="G14" s="36">
        <v>109</v>
      </c>
      <c r="H14" s="34">
        <v>178</v>
      </c>
      <c r="I14" s="37">
        <v>21</v>
      </c>
      <c r="J14" s="37">
        <v>1756</v>
      </c>
      <c r="K14" s="34">
        <v>3224</v>
      </c>
      <c r="L14" s="37">
        <v>165</v>
      </c>
      <c r="M14" s="36">
        <v>1</v>
      </c>
      <c r="N14" s="34">
        <v>6156</v>
      </c>
      <c r="O14" s="34">
        <v>209</v>
      </c>
      <c r="P14" s="36">
        <v>685</v>
      </c>
      <c r="Q14" s="34">
        <v>472</v>
      </c>
      <c r="R14" s="36">
        <v>200</v>
      </c>
      <c r="S14" s="36">
        <v>87</v>
      </c>
      <c r="T14" s="34">
        <v>145</v>
      </c>
      <c r="U14" s="34">
        <v>98</v>
      </c>
      <c r="V14" s="36">
        <v>1378</v>
      </c>
      <c r="W14" s="165" t="s">
        <v>283</v>
      </c>
      <c r="X14" s="36">
        <v>2877</v>
      </c>
      <c r="Y14" s="36">
        <v>3</v>
      </c>
      <c r="Z14" s="36">
        <v>2</v>
      </c>
      <c r="AA14" s="34">
        <v>5162</v>
      </c>
      <c r="AB14" s="34">
        <v>5162</v>
      </c>
      <c r="AC14" s="34">
        <v>1712</v>
      </c>
      <c r="AD14" s="34">
        <v>869</v>
      </c>
      <c r="AE14" s="34">
        <v>843</v>
      </c>
      <c r="AF14" s="18">
        <v>11.16</v>
      </c>
      <c r="AG14" s="34">
        <v>819</v>
      </c>
      <c r="AH14" s="34">
        <v>515</v>
      </c>
      <c r="AI14" s="34">
        <v>304</v>
      </c>
      <c r="AJ14" s="18">
        <v>5.34</v>
      </c>
      <c r="AK14" s="34">
        <v>1061</v>
      </c>
      <c r="AL14" s="34">
        <v>433</v>
      </c>
      <c r="AP14" s="166"/>
      <c r="AQ14" s="166"/>
      <c r="AR14" s="166"/>
      <c r="AT14" s="166"/>
      <c r="AU14" s="166"/>
      <c r="BA14" s="167"/>
      <c r="BB14" s="166"/>
    </row>
    <row r="15" spans="1:54" s="22" customFormat="1" ht="51.75" customHeight="1">
      <c r="A15" s="165" t="s">
        <v>276</v>
      </c>
      <c r="B15" s="34">
        <f>SUM(C15:M15)</f>
        <v>7208</v>
      </c>
      <c r="C15" s="34">
        <v>164</v>
      </c>
      <c r="D15" s="37">
        <v>993</v>
      </c>
      <c r="E15" s="34">
        <v>396</v>
      </c>
      <c r="F15" s="34">
        <v>179</v>
      </c>
      <c r="G15" s="34">
        <v>103</v>
      </c>
      <c r="H15" s="34">
        <v>180</v>
      </c>
      <c r="I15" s="37">
        <v>36</v>
      </c>
      <c r="J15" s="37">
        <v>1635</v>
      </c>
      <c r="K15" s="34">
        <v>3336</v>
      </c>
      <c r="L15" s="37">
        <v>185</v>
      </c>
      <c r="M15" s="36">
        <v>1</v>
      </c>
      <c r="N15" s="34">
        <f>SUM(O15:Z15)</f>
        <v>6313</v>
      </c>
      <c r="O15" s="34">
        <v>210</v>
      </c>
      <c r="P15" s="34">
        <v>734</v>
      </c>
      <c r="Q15" s="34">
        <v>417</v>
      </c>
      <c r="R15" s="34">
        <v>196</v>
      </c>
      <c r="S15" s="34">
        <v>94</v>
      </c>
      <c r="T15" s="34">
        <v>119</v>
      </c>
      <c r="U15" s="34">
        <v>73</v>
      </c>
      <c r="V15" s="36">
        <v>1486</v>
      </c>
      <c r="W15" s="165" t="s">
        <v>276</v>
      </c>
      <c r="X15" s="36">
        <v>2981</v>
      </c>
      <c r="Y15" s="36">
        <v>1</v>
      </c>
      <c r="Z15" s="36">
        <v>2</v>
      </c>
      <c r="AA15" s="34">
        <v>5128</v>
      </c>
      <c r="AB15" s="34">
        <v>5128</v>
      </c>
      <c r="AC15" s="34">
        <f>AD15+AE15</f>
        <v>1337</v>
      </c>
      <c r="AD15" s="34">
        <v>694</v>
      </c>
      <c r="AE15" s="34">
        <v>643</v>
      </c>
      <c r="AF15" s="18">
        <v>8.62</v>
      </c>
      <c r="AG15" s="34">
        <f>AH15+AI15</f>
        <v>802</v>
      </c>
      <c r="AH15" s="34">
        <v>512</v>
      </c>
      <c r="AI15" s="34">
        <v>290</v>
      </c>
      <c r="AJ15" s="18">
        <v>5.17</v>
      </c>
      <c r="AK15" s="34">
        <v>1008</v>
      </c>
      <c r="AL15" s="34">
        <v>451</v>
      </c>
      <c r="AP15" s="166"/>
      <c r="AQ15" s="166"/>
      <c r="AR15" s="166"/>
      <c r="AT15" s="166"/>
      <c r="AU15" s="166"/>
      <c r="BA15" s="167"/>
      <c r="BB15" s="166"/>
    </row>
    <row r="16" spans="1:54" s="22" customFormat="1" ht="51.75" customHeight="1">
      <c r="A16" s="165" t="s">
        <v>286</v>
      </c>
      <c r="B16" s="34">
        <v>7371</v>
      </c>
      <c r="C16" s="34">
        <v>182</v>
      </c>
      <c r="D16" s="37">
        <v>1105</v>
      </c>
      <c r="E16" s="34">
        <v>445</v>
      </c>
      <c r="F16" s="34">
        <v>230</v>
      </c>
      <c r="G16" s="34">
        <v>104</v>
      </c>
      <c r="H16" s="34">
        <v>190</v>
      </c>
      <c r="I16" s="37">
        <v>30</v>
      </c>
      <c r="J16" s="37">
        <v>1626</v>
      </c>
      <c r="K16" s="34">
        <v>3326</v>
      </c>
      <c r="L16" s="37">
        <v>129</v>
      </c>
      <c r="M16" s="36">
        <v>4</v>
      </c>
      <c r="N16" s="34">
        <v>6467</v>
      </c>
      <c r="O16" s="34">
        <v>196</v>
      </c>
      <c r="P16" s="34">
        <v>657</v>
      </c>
      <c r="Q16" s="34">
        <v>378</v>
      </c>
      <c r="R16" s="34">
        <v>184</v>
      </c>
      <c r="S16" s="34">
        <v>94</v>
      </c>
      <c r="T16" s="34">
        <v>156</v>
      </c>
      <c r="U16" s="34">
        <v>97</v>
      </c>
      <c r="V16" s="36">
        <v>1588</v>
      </c>
      <c r="W16" s="165" t="s">
        <v>286</v>
      </c>
      <c r="X16" s="36">
        <v>1588</v>
      </c>
      <c r="Y16" s="36">
        <v>2</v>
      </c>
      <c r="Z16" s="36">
        <v>6</v>
      </c>
      <c r="AA16" s="237">
        <v>5822</v>
      </c>
      <c r="AB16" s="237">
        <v>5822</v>
      </c>
      <c r="AC16" s="238">
        <v>1426</v>
      </c>
      <c r="AD16" s="238">
        <v>755</v>
      </c>
      <c r="AE16" s="237">
        <v>671</v>
      </c>
      <c r="AF16" s="18">
        <v>8.47</v>
      </c>
      <c r="AG16" s="34">
        <v>884</v>
      </c>
      <c r="AH16" s="34">
        <v>581</v>
      </c>
      <c r="AI16" s="34">
        <v>303</v>
      </c>
      <c r="AJ16" s="18">
        <v>5.25</v>
      </c>
      <c r="AK16" s="34">
        <v>1068</v>
      </c>
      <c r="AL16" s="34">
        <v>402</v>
      </c>
      <c r="AP16" s="166"/>
      <c r="AQ16" s="166"/>
      <c r="AR16" s="166"/>
      <c r="AT16" s="166"/>
      <c r="AU16" s="166"/>
      <c r="BA16" s="167"/>
      <c r="BB16" s="166"/>
    </row>
    <row r="17" spans="1:54" s="22" customFormat="1" ht="51.75" customHeight="1" thickBot="1">
      <c r="A17" s="168" t="s">
        <v>302</v>
      </c>
      <c r="B17" s="40">
        <v>8372</v>
      </c>
      <c r="C17" s="40">
        <v>172</v>
      </c>
      <c r="D17" s="41">
        <v>1284</v>
      </c>
      <c r="E17" s="40">
        <v>540</v>
      </c>
      <c r="F17" s="40">
        <v>366</v>
      </c>
      <c r="G17" s="40">
        <v>151</v>
      </c>
      <c r="H17" s="40">
        <v>209</v>
      </c>
      <c r="I17" s="41">
        <v>55</v>
      </c>
      <c r="J17" s="41"/>
      <c r="K17" s="40">
        <v>2991</v>
      </c>
      <c r="L17" s="41">
        <v>135</v>
      </c>
      <c r="M17" s="42">
        <v>0</v>
      </c>
      <c r="N17" s="40">
        <v>5315</v>
      </c>
      <c r="O17" s="40">
        <v>220</v>
      </c>
      <c r="P17" s="40">
        <v>538</v>
      </c>
      <c r="Q17" s="40">
        <v>332</v>
      </c>
      <c r="R17" s="40">
        <v>198</v>
      </c>
      <c r="S17" s="40">
        <v>94</v>
      </c>
      <c r="T17" s="40">
        <v>130</v>
      </c>
      <c r="U17" s="40">
        <v>69</v>
      </c>
      <c r="V17" s="42">
        <v>1244</v>
      </c>
      <c r="W17" s="168" t="s">
        <v>302</v>
      </c>
      <c r="X17" s="42">
        <v>1244</v>
      </c>
      <c r="Y17" s="42">
        <v>1</v>
      </c>
      <c r="Z17" s="42">
        <v>2</v>
      </c>
      <c r="AA17" s="220">
        <v>6174</v>
      </c>
      <c r="AB17" s="220">
        <v>6174</v>
      </c>
      <c r="AC17" s="221">
        <v>1718</v>
      </c>
      <c r="AD17" s="221">
        <v>873</v>
      </c>
      <c r="AE17" s="220">
        <v>845</v>
      </c>
      <c r="AF17" s="26">
        <v>10.79</v>
      </c>
      <c r="AG17" s="40">
        <v>877</v>
      </c>
      <c r="AH17" s="40">
        <v>535</v>
      </c>
      <c r="AI17" s="40">
        <v>342</v>
      </c>
      <c r="AJ17" s="26">
        <v>5.51</v>
      </c>
      <c r="AK17" s="40">
        <v>1231</v>
      </c>
      <c r="AL17" s="40">
        <v>460</v>
      </c>
      <c r="AP17" s="166"/>
      <c r="AQ17" s="166"/>
      <c r="AR17" s="166"/>
      <c r="AT17" s="166"/>
      <c r="AU17" s="166"/>
      <c r="BA17" s="167"/>
      <c r="BB17" s="166"/>
    </row>
    <row r="18" spans="1:54" s="35" customFormat="1" ht="16.5">
      <c r="A18" s="125" t="s">
        <v>288</v>
      </c>
      <c r="B18" s="10"/>
      <c r="C18" s="50"/>
      <c r="D18" s="50"/>
      <c r="E18" s="50"/>
      <c r="F18" s="50"/>
      <c r="G18" s="50"/>
      <c r="H18" s="50"/>
      <c r="I18" s="50"/>
      <c r="J18" s="50"/>
      <c r="K18" s="10"/>
      <c r="L18" s="35" t="s">
        <v>292</v>
      </c>
      <c r="M18" s="51"/>
      <c r="N18" s="10"/>
      <c r="O18" s="10"/>
      <c r="P18" s="10"/>
      <c r="Q18" s="10"/>
      <c r="R18" s="10"/>
      <c r="S18" s="10"/>
      <c r="T18" s="10"/>
      <c r="U18" s="10"/>
      <c r="V18" s="10"/>
      <c r="W18" s="49" t="s">
        <v>66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 t="s">
        <v>67</v>
      </c>
      <c r="AH18" s="10"/>
      <c r="AI18" s="10"/>
      <c r="AJ18" s="10"/>
      <c r="AK18" s="10"/>
      <c r="AM18" s="52"/>
      <c r="AP18" s="38"/>
      <c r="AQ18" s="38"/>
      <c r="AR18" s="38"/>
      <c r="AT18" s="38"/>
      <c r="AU18" s="38"/>
      <c r="BA18" s="39"/>
      <c r="BB18" s="38"/>
    </row>
    <row r="19" spans="1:54" s="35" customFormat="1" ht="16.5">
      <c r="A19" s="173"/>
      <c r="B19" s="10"/>
      <c r="C19" s="50"/>
      <c r="D19" s="50"/>
      <c r="E19" s="50"/>
      <c r="F19" s="50"/>
      <c r="G19" s="50"/>
      <c r="H19" s="50"/>
      <c r="I19" s="50"/>
      <c r="J19" s="50"/>
      <c r="K19" s="10"/>
      <c r="M19" s="51"/>
      <c r="N19" s="10"/>
      <c r="O19" s="10"/>
      <c r="P19" s="10"/>
      <c r="Q19" s="10"/>
      <c r="R19" s="10"/>
      <c r="S19" s="10"/>
      <c r="T19" s="10"/>
      <c r="U19" s="10"/>
      <c r="V19" s="10"/>
      <c r="W19" s="4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M19" s="52"/>
      <c r="AP19" s="38"/>
      <c r="AQ19" s="38"/>
      <c r="AR19" s="38"/>
      <c r="AT19" s="38"/>
      <c r="AU19" s="38"/>
      <c r="BA19" s="39"/>
      <c r="BB19" s="38"/>
    </row>
    <row r="20" spans="1:54" s="35" customFormat="1" ht="16.5">
      <c r="A20" s="173"/>
      <c r="B20" s="10"/>
      <c r="C20" s="50"/>
      <c r="D20" s="50"/>
      <c r="E20" s="50"/>
      <c r="F20" s="50"/>
      <c r="G20" s="50"/>
      <c r="H20" s="50"/>
      <c r="I20" s="50"/>
      <c r="J20" s="50"/>
      <c r="K20" s="10"/>
      <c r="M20" s="51"/>
      <c r="N20" s="10"/>
      <c r="O20" s="10"/>
      <c r="P20" s="10"/>
      <c r="Q20" s="10"/>
      <c r="R20" s="10"/>
      <c r="S20" s="10"/>
      <c r="T20" s="10"/>
      <c r="U20" s="10"/>
      <c r="V20" s="10"/>
      <c r="W20" s="4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M20" s="52"/>
      <c r="AP20" s="38"/>
      <c r="AQ20" s="38"/>
      <c r="AR20" s="38"/>
      <c r="AT20" s="38"/>
      <c r="AU20" s="38"/>
      <c r="BA20" s="39"/>
      <c r="BB20" s="38"/>
    </row>
    <row r="21" spans="1:54" s="35" customFormat="1" ht="16.5">
      <c r="A21" s="173"/>
      <c r="B21" s="10"/>
      <c r="C21" s="50"/>
      <c r="D21" s="50"/>
      <c r="E21" s="50"/>
      <c r="F21" s="50"/>
      <c r="G21" s="50"/>
      <c r="H21" s="50"/>
      <c r="I21" s="50"/>
      <c r="J21" s="50"/>
      <c r="K21" s="10"/>
      <c r="M21" s="51"/>
      <c r="N21" s="10"/>
      <c r="O21" s="10"/>
      <c r="P21" s="10"/>
      <c r="Q21" s="10"/>
      <c r="R21" s="10"/>
      <c r="S21" s="10"/>
      <c r="T21" s="10"/>
      <c r="U21" s="10"/>
      <c r="V21" s="10"/>
      <c r="W21" s="4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M21" s="52"/>
      <c r="AP21" s="38"/>
      <c r="AQ21" s="38"/>
      <c r="AR21" s="38"/>
      <c r="AT21" s="38"/>
      <c r="AU21" s="38"/>
      <c r="BA21" s="39"/>
      <c r="BB21" s="38"/>
    </row>
    <row r="22" spans="1:54" s="35" customFormat="1" ht="16.5">
      <c r="A22" s="173"/>
      <c r="B22" s="10"/>
      <c r="C22" s="50"/>
      <c r="D22" s="50"/>
      <c r="E22" s="50"/>
      <c r="F22" s="50"/>
      <c r="G22" s="50"/>
      <c r="H22" s="50"/>
      <c r="I22" s="50"/>
      <c r="J22" s="50"/>
      <c r="K22" s="10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4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M22" s="52"/>
      <c r="AP22" s="38"/>
      <c r="AQ22" s="38"/>
      <c r="AR22" s="38"/>
      <c r="AT22" s="38"/>
      <c r="AU22" s="38"/>
      <c r="BA22" s="39"/>
      <c r="BB22" s="38"/>
    </row>
    <row r="23" spans="1:54" s="35" customFormat="1" ht="16.5">
      <c r="A23" s="173"/>
      <c r="B23" s="10"/>
      <c r="C23" s="50"/>
      <c r="D23" s="50"/>
      <c r="E23" s="50"/>
      <c r="F23" s="50"/>
      <c r="G23" s="50"/>
      <c r="H23" s="50"/>
      <c r="I23" s="50"/>
      <c r="J23" s="50"/>
      <c r="K23" s="10"/>
      <c r="M23" s="51"/>
      <c r="N23" s="10"/>
      <c r="O23" s="10"/>
      <c r="P23" s="10"/>
      <c r="Q23" s="10"/>
      <c r="R23" s="10"/>
      <c r="S23" s="10"/>
      <c r="T23" s="10"/>
      <c r="U23" s="10"/>
      <c r="V23" s="10"/>
      <c r="W23" s="4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M23" s="52"/>
      <c r="AP23" s="38"/>
      <c r="AQ23" s="38"/>
      <c r="AR23" s="38"/>
      <c r="AT23" s="38"/>
      <c r="AU23" s="38"/>
      <c r="BA23" s="39"/>
      <c r="BB23" s="38"/>
    </row>
    <row r="24" spans="1:54" s="35" customFormat="1" ht="16.5">
      <c r="A24" s="173"/>
      <c r="B24" s="10"/>
      <c r="C24" s="50"/>
      <c r="D24" s="50"/>
      <c r="E24" s="50"/>
      <c r="F24" s="50"/>
      <c r="G24" s="50"/>
      <c r="H24" s="50"/>
      <c r="I24" s="50"/>
      <c r="J24" s="50"/>
      <c r="K24" s="10"/>
      <c r="M24" s="51"/>
      <c r="N24" s="10"/>
      <c r="O24" s="10"/>
      <c r="P24" s="10"/>
      <c r="Q24" s="10"/>
      <c r="R24" s="10"/>
      <c r="S24" s="10"/>
      <c r="T24" s="10"/>
      <c r="U24" s="10"/>
      <c r="V24" s="10"/>
      <c r="W24" s="4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M24" s="52"/>
      <c r="AP24" s="38"/>
      <c r="AQ24" s="38"/>
      <c r="AR24" s="38"/>
      <c r="AT24" s="38"/>
      <c r="AU24" s="38"/>
      <c r="BA24" s="39"/>
      <c r="BB24" s="38"/>
    </row>
    <row r="25" spans="1:54" s="35" customFormat="1" ht="16.5">
      <c r="A25" s="173"/>
      <c r="B25" s="10"/>
      <c r="C25" s="50"/>
      <c r="D25" s="50"/>
      <c r="E25" s="50"/>
      <c r="F25" s="50"/>
      <c r="G25" s="50"/>
      <c r="H25" s="50"/>
      <c r="I25" s="50"/>
      <c r="J25" s="50"/>
      <c r="K25" s="10"/>
      <c r="M25" s="51"/>
      <c r="N25" s="10"/>
      <c r="O25" s="10"/>
      <c r="P25" s="10"/>
      <c r="Q25" s="10"/>
      <c r="R25" s="10"/>
      <c r="S25" s="10"/>
      <c r="T25" s="10"/>
      <c r="U25" s="10"/>
      <c r="V25" s="10"/>
      <c r="W25" s="4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M25" s="52"/>
      <c r="AP25" s="38"/>
      <c r="AQ25" s="38"/>
      <c r="AR25" s="38"/>
      <c r="AT25" s="38"/>
      <c r="AU25" s="38"/>
      <c r="BA25" s="39"/>
      <c r="BB25" s="38"/>
    </row>
    <row r="26" spans="1:54" s="35" customFormat="1" ht="16.5">
      <c r="A26" s="173"/>
      <c r="B26" s="10"/>
      <c r="C26" s="50"/>
      <c r="D26" s="50"/>
      <c r="E26" s="50"/>
      <c r="F26" s="50"/>
      <c r="G26" s="50"/>
      <c r="H26" s="50"/>
      <c r="I26" s="50"/>
      <c r="J26" s="50"/>
      <c r="K26" s="10"/>
      <c r="M26" s="51"/>
      <c r="N26" s="10"/>
      <c r="O26" s="10"/>
      <c r="P26" s="10"/>
      <c r="Q26" s="10"/>
      <c r="R26" s="10"/>
      <c r="S26" s="10"/>
      <c r="T26" s="10"/>
      <c r="U26" s="10"/>
      <c r="V26" s="10"/>
      <c r="W26" s="4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M26" s="52"/>
      <c r="AP26" s="38"/>
      <c r="AQ26" s="38"/>
      <c r="AR26" s="38"/>
      <c r="AT26" s="38"/>
      <c r="AU26" s="38"/>
      <c r="BA26" s="39"/>
      <c r="BB26" s="38"/>
    </row>
    <row r="27" spans="1:54" s="35" customFormat="1" ht="16.5">
      <c r="A27" s="173"/>
      <c r="B27" s="10"/>
      <c r="C27" s="50"/>
      <c r="D27" s="50"/>
      <c r="E27" s="50"/>
      <c r="F27" s="50"/>
      <c r="G27" s="50"/>
      <c r="H27" s="50"/>
      <c r="I27" s="50"/>
      <c r="J27" s="50"/>
      <c r="K27" s="10"/>
      <c r="M27" s="51"/>
      <c r="N27" s="10"/>
      <c r="O27" s="10"/>
      <c r="P27" s="10"/>
      <c r="Q27" s="10"/>
      <c r="R27" s="10"/>
      <c r="S27" s="10"/>
      <c r="T27" s="10"/>
      <c r="U27" s="10"/>
      <c r="V27" s="10"/>
      <c r="W27" s="4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M27" s="52"/>
      <c r="AP27" s="38"/>
      <c r="AQ27" s="38"/>
      <c r="AR27" s="38"/>
      <c r="AT27" s="38"/>
      <c r="AU27" s="38"/>
      <c r="BA27" s="39"/>
      <c r="BB27" s="38"/>
    </row>
    <row r="28" spans="1:54" s="35" customFormat="1" ht="16.5">
      <c r="A28" s="173"/>
      <c r="B28" s="10"/>
      <c r="C28" s="50"/>
      <c r="D28" s="50"/>
      <c r="E28" s="50"/>
      <c r="F28" s="50"/>
      <c r="G28" s="50"/>
      <c r="H28" s="50"/>
      <c r="I28" s="50"/>
      <c r="J28" s="50"/>
      <c r="K28" s="10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4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M28" s="52"/>
      <c r="AP28" s="38"/>
      <c r="AQ28" s="38"/>
      <c r="AR28" s="38"/>
      <c r="AT28" s="38"/>
      <c r="AU28" s="38"/>
      <c r="BA28" s="39"/>
      <c r="BB28" s="38"/>
    </row>
    <row r="29" spans="1:54" s="35" customFormat="1" ht="16.5">
      <c r="A29" s="173"/>
      <c r="B29" s="10"/>
      <c r="C29" s="50"/>
      <c r="D29" s="50"/>
      <c r="E29" s="50"/>
      <c r="F29" s="50"/>
      <c r="G29" s="50"/>
      <c r="H29" s="50"/>
      <c r="I29" s="50"/>
      <c r="J29" s="50"/>
      <c r="K29" s="10"/>
      <c r="M29" s="51"/>
      <c r="N29" s="10"/>
      <c r="O29" s="10"/>
      <c r="P29" s="10"/>
      <c r="Q29" s="10"/>
      <c r="R29" s="10"/>
      <c r="S29" s="10"/>
      <c r="T29" s="10"/>
      <c r="U29" s="10"/>
      <c r="V29" s="10"/>
      <c r="W29" s="4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M29" s="52"/>
      <c r="AP29" s="38"/>
      <c r="AQ29" s="38"/>
      <c r="AR29" s="38"/>
      <c r="AT29" s="38"/>
      <c r="AU29" s="38"/>
      <c r="BA29" s="39"/>
      <c r="BB29" s="38"/>
    </row>
    <row r="30" spans="1:54" s="35" customFormat="1" ht="16.5">
      <c r="A30" s="173"/>
      <c r="B30" s="10"/>
      <c r="C30" s="50"/>
      <c r="D30" s="50"/>
      <c r="E30" s="50"/>
      <c r="F30" s="50"/>
      <c r="G30" s="50"/>
      <c r="H30" s="50"/>
      <c r="I30" s="50"/>
      <c r="J30" s="50"/>
      <c r="K30" s="10"/>
      <c r="M30" s="51"/>
      <c r="N30" s="10"/>
      <c r="O30" s="10"/>
      <c r="P30" s="10"/>
      <c r="Q30" s="10"/>
      <c r="R30" s="10"/>
      <c r="S30" s="10"/>
      <c r="T30" s="10"/>
      <c r="U30" s="10"/>
      <c r="V30" s="10"/>
      <c r="W30" s="4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M30" s="52"/>
      <c r="AP30" s="38"/>
      <c r="AQ30" s="38"/>
      <c r="AR30" s="38"/>
      <c r="AT30" s="38"/>
      <c r="AU30" s="38"/>
      <c r="BA30" s="39"/>
      <c r="BB30" s="38"/>
    </row>
    <row r="31" spans="1:54" s="35" customFormat="1" ht="16.5">
      <c r="A31" s="173"/>
      <c r="B31" s="10"/>
      <c r="C31" s="50"/>
      <c r="D31" s="50"/>
      <c r="E31" s="50"/>
      <c r="F31" s="50"/>
      <c r="G31" s="50"/>
      <c r="H31" s="50"/>
      <c r="I31" s="50"/>
      <c r="J31" s="50"/>
      <c r="K31" s="10"/>
      <c r="M31" s="51"/>
      <c r="N31" s="10"/>
      <c r="O31" s="10"/>
      <c r="P31" s="10"/>
      <c r="Q31" s="10"/>
      <c r="R31" s="10"/>
      <c r="S31" s="10"/>
      <c r="T31" s="10"/>
      <c r="U31" s="10"/>
      <c r="V31" s="10"/>
      <c r="W31" s="4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M31" s="52"/>
      <c r="AP31" s="38"/>
      <c r="AQ31" s="38"/>
      <c r="AR31" s="38"/>
      <c r="AT31" s="38"/>
      <c r="AU31" s="38"/>
      <c r="BA31" s="39"/>
      <c r="BB31" s="38"/>
    </row>
    <row r="32" spans="1:54" s="35" customFormat="1" ht="16.5">
      <c r="A32" s="173"/>
      <c r="B32" s="10"/>
      <c r="C32" s="50"/>
      <c r="D32" s="50"/>
      <c r="E32" s="50"/>
      <c r="F32" s="50"/>
      <c r="G32" s="50"/>
      <c r="H32" s="50"/>
      <c r="I32" s="50"/>
      <c r="J32" s="50"/>
      <c r="K32" s="10"/>
      <c r="M32" s="51"/>
      <c r="N32" s="10"/>
      <c r="O32" s="10"/>
      <c r="P32" s="10"/>
      <c r="Q32" s="10"/>
      <c r="R32" s="10"/>
      <c r="S32" s="10"/>
      <c r="T32" s="10"/>
      <c r="U32" s="10"/>
      <c r="V32" s="10"/>
      <c r="W32" s="4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M32" s="52"/>
      <c r="AP32" s="38"/>
      <c r="AQ32" s="38"/>
      <c r="AR32" s="38"/>
      <c r="AT32" s="38"/>
      <c r="AU32" s="38"/>
      <c r="BA32" s="39"/>
      <c r="BB32" s="38"/>
    </row>
    <row r="33" spans="1:54" s="35" customFormat="1" ht="16.5">
      <c r="A33" s="173"/>
      <c r="B33" s="10"/>
      <c r="C33" s="50"/>
      <c r="D33" s="50"/>
      <c r="E33" s="50"/>
      <c r="F33" s="50"/>
      <c r="G33" s="50"/>
      <c r="H33" s="50"/>
      <c r="I33" s="50"/>
      <c r="J33" s="50"/>
      <c r="K33" s="10"/>
      <c r="M33" s="51"/>
      <c r="N33" s="10"/>
      <c r="O33" s="10"/>
      <c r="P33" s="10"/>
      <c r="Q33" s="10"/>
      <c r="R33" s="10"/>
      <c r="S33" s="10"/>
      <c r="T33" s="10"/>
      <c r="U33" s="10"/>
      <c r="V33" s="10"/>
      <c r="W33" s="4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M33" s="52"/>
      <c r="AP33" s="38"/>
      <c r="AQ33" s="38"/>
      <c r="AR33" s="38"/>
      <c r="AT33" s="38"/>
      <c r="AU33" s="38"/>
      <c r="BA33" s="39"/>
      <c r="BB33" s="38"/>
    </row>
    <row r="34" spans="1:54" s="35" customFormat="1" ht="16.5">
      <c r="A34" s="173"/>
      <c r="B34" s="10"/>
      <c r="C34" s="50"/>
      <c r="D34" s="50"/>
      <c r="E34" s="50"/>
      <c r="F34" s="50"/>
      <c r="G34" s="50"/>
      <c r="H34" s="50"/>
      <c r="I34" s="50"/>
      <c r="J34" s="50"/>
      <c r="K34" s="10"/>
      <c r="M34" s="51"/>
      <c r="N34" s="10"/>
      <c r="O34" s="10"/>
      <c r="P34" s="10"/>
      <c r="Q34" s="10"/>
      <c r="R34" s="10"/>
      <c r="S34" s="10"/>
      <c r="T34" s="10"/>
      <c r="U34" s="10"/>
      <c r="V34" s="10"/>
      <c r="W34" s="4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M34" s="52"/>
      <c r="AP34" s="38"/>
      <c r="AQ34" s="38"/>
      <c r="AR34" s="38"/>
      <c r="AT34" s="38"/>
      <c r="AU34" s="38"/>
      <c r="BA34" s="39"/>
      <c r="BB34" s="38"/>
    </row>
    <row r="35" spans="1:82" s="10" customFormat="1" ht="15.75">
      <c r="A35" s="306" t="s">
        <v>295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 t="s">
        <v>296</v>
      </c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 t="s">
        <v>297</v>
      </c>
      <c r="X35" s="306"/>
      <c r="Y35" s="306"/>
      <c r="Z35" s="306"/>
      <c r="AA35" s="306"/>
      <c r="AB35" s="306"/>
      <c r="AC35" s="306"/>
      <c r="AD35" s="306"/>
      <c r="AE35" s="306"/>
      <c r="AF35" s="306"/>
      <c r="AG35" s="306" t="s">
        <v>298</v>
      </c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</row>
    <row r="36" spans="23:39" ht="57" customHeight="1">
      <c r="W36" s="32"/>
      <c r="AM36" s="32"/>
    </row>
    <row r="37" ht="15.75">
      <c r="W37" s="32"/>
    </row>
    <row r="38" ht="15.75">
      <c r="W38" s="32"/>
    </row>
    <row r="39" ht="15.75">
      <c r="W39" s="32"/>
    </row>
  </sheetData>
  <sheetProtection/>
  <mergeCells count="45">
    <mergeCell ref="AG35:AQ35"/>
    <mergeCell ref="AG2:AL2"/>
    <mergeCell ref="W2:AF2"/>
    <mergeCell ref="A35:K35"/>
    <mergeCell ref="L35:V35"/>
    <mergeCell ref="W35:AF35"/>
    <mergeCell ref="B4:K4"/>
    <mergeCell ref="A2:K2"/>
    <mergeCell ref="V6:V7"/>
    <mergeCell ref="L2:V2"/>
    <mergeCell ref="B6:B7"/>
    <mergeCell ref="A4:A7"/>
    <mergeCell ref="W5:W7"/>
    <mergeCell ref="D5:I5"/>
    <mergeCell ref="C6:C7"/>
    <mergeCell ref="J6:J7"/>
    <mergeCell ref="P5:U5"/>
    <mergeCell ref="N4:U4"/>
    <mergeCell ref="K6:K7"/>
    <mergeCell ref="O6:O7"/>
    <mergeCell ref="AA4:AB5"/>
    <mergeCell ref="X6:X7"/>
    <mergeCell ref="Y6:Y7"/>
    <mergeCell ref="Z6:Z7"/>
    <mergeCell ref="W4:Z4"/>
    <mergeCell ref="L6:L7"/>
    <mergeCell ref="M6:M7"/>
    <mergeCell ref="N6:N7"/>
    <mergeCell ref="L4:M4"/>
    <mergeCell ref="AC4:AE4"/>
    <mergeCell ref="AF4:AF5"/>
    <mergeCell ref="AG4:AI4"/>
    <mergeCell ref="AJ4:AJ5"/>
    <mergeCell ref="AC5:AC6"/>
    <mergeCell ref="AD5:AD6"/>
    <mergeCell ref="AE5:AE6"/>
    <mergeCell ref="AG5:AG6"/>
    <mergeCell ref="AH5:AH6"/>
    <mergeCell ref="AI5:AI6"/>
    <mergeCell ref="AL6:AL7"/>
    <mergeCell ref="AL4:AL5"/>
    <mergeCell ref="AF6:AF7"/>
    <mergeCell ref="AJ6:AJ7"/>
    <mergeCell ref="AK4:AK5"/>
    <mergeCell ref="AK6:AK7"/>
  </mergeCells>
  <printOptions/>
  <pageMargins left="0.5905511811023623" right="0.7480314960629921" top="0.984251968503937" bottom="0.03937007874015748" header="0.5118110236220472" footer="0.35433070866141736"/>
  <pageSetup horizontalDpi="600" verticalDpi="600" orientation="portrait" paperSize="9" scale="81" r:id="rId1"/>
  <colBreaks count="2" manualBreakCount="2">
    <brk id="11" max="35" man="1"/>
    <brk id="3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71"/>
  <sheetViews>
    <sheetView view="pageBreakPreview" zoomScaleSheetLayoutView="100" zoomScalePageLayoutView="0" workbookViewId="0" topLeftCell="A1">
      <selection activeCell="G33" sqref="G33"/>
    </sheetView>
  </sheetViews>
  <sheetFormatPr defaultColWidth="9.00390625" defaultRowHeight="16.5"/>
  <cols>
    <col min="1" max="1" width="11.50390625" style="200" customWidth="1"/>
    <col min="2" max="2" width="8.25390625" style="200" bestFit="1" customWidth="1"/>
    <col min="3" max="3" width="8.00390625" style="199" customWidth="1"/>
    <col min="4" max="23" width="7.50390625" style="199" customWidth="1"/>
    <col min="24" max="24" width="8.75390625" style="199" customWidth="1"/>
    <col min="25" max="31" width="8.125" style="199" customWidth="1"/>
    <col min="32" max="37" width="9.00390625" style="199" customWidth="1"/>
    <col min="38" max="16384" width="9.00390625" style="200" customWidth="1"/>
  </cols>
  <sheetData>
    <row r="1" spans="1:24" s="174" customFormat="1" ht="14.25">
      <c r="A1" s="56" t="s">
        <v>65</v>
      </c>
      <c r="L1" s="54"/>
      <c r="W1" s="54"/>
      <c r="X1" s="55" t="s">
        <v>12</v>
      </c>
    </row>
    <row r="2" spans="1:25" s="176" customFormat="1" ht="21">
      <c r="A2" s="314" t="s">
        <v>116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07" t="s">
        <v>175</v>
      </c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175"/>
    </row>
    <row r="3" spans="1:86" s="174" customFormat="1" ht="15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178" t="s">
        <v>64</v>
      </c>
      <c r="M3" s="60"/>
      <c r="N3" s="177"/>
      <c r="O3" s="177"/>
      <c r="P3" s="177"/>
      <c r="Q3" s="177"/>
      <c r="R3" s="177"/>
      <c r="S3" s="177"/>
      <c r="T3" s="177"/>
      <c r="U3" s="177"/>
      <c r="V3" s="177"/>
      <c r="W3" s="61"/>
      <c r="X3" s="61" t="s">
        <v>75</v>
      </c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</row>
    <row r="4" spans="1:86" s="187" customFormat="1" ht="30" customHeight="1">
      <c r="A4" s="315" t="s">
        <v>176</v>
      </c>
      <c r="B4" s="180" t="s">
        <v>177</v>
      </c>
      <c r="C4" s="172" t="s">
        <v>178</v>
      </c>
      <c r="D4" s="181" t="s">
        <v>179</v>
      </c>
      <c r="E4" s="182" t="s">
        <v>180</v>
      </c>
      <c r="F4" s="182" t="s">
        <v>181</v>
      </c>
      <c r="G4" s="182" t="s">
        <v>182</v>
      </c>
      <c r="H4" s="183" t="s">
        <v>183</v>
      </c>
      <c r="I4" s="183" t="s">
        <v>184</v>
      </c>
      <c r="J4" s="183" t="s">
        <v>185</v>
      </c>
      <c r="K4" s="182" t="s">
        <v>186</v>
      </c>
      <c r="L4" s="182" t="s">
        <v>187</v>
      </c>
      <c r="M4" s="183" t="s">
        <v>188</v>
      </c>
      <c r="N4" s="183" t="s">
        <v>189</v>
      </c>
      <c r="O4" s="183" t="s">
        <v>190</v>
      </c>
      <c r="P4" s="183" t="s">
        <v>191</v>
      </c>
      <c r="Q4" s="183" t="s">
        <v>192</v>
      </c>
      <c r="R4" s="183" t="s">
        <v>193</v>
      </c>
      <c r="S4" s="182" t="s">
        <v>194</v>
      </c>
      <c r="T4" s="182" t="s">
        <v>195</v>
      </c>
      <c r="U4" s="183" t="s">
        <v>196</v>
      </c>
      <c r="V4" s="182" t="s">
        <v>197</v>
      </c>
      <c r="W4" s="182" t="s">
        <v>198</v>
      </c>
      <c r="X4" s="184" t="s">
        <v>199</v>
      </c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</row>
    <row r="5" spans="1:37" s="187" customFormat="1" ht="42" customHeight="1" thickBot="1">
      <c r="A5" s="313"/>
      <c r="B5" s="188" t="s">
        <v>200</v>
      </c>
      <c r="C5" s="159" t="s">
        <v>201</v>
      </c>
      <c r="D5" s="159" t="s">
        <v>202</v>
      </c>
      <c r="E5" s="159" t="s">
        <v>203</v>
      </c>
      <c r="F5" s="159" t="s">
        <v>204</v>
      </c>
      <c r="G5" s="159" t="s">
        <v>205</v>
      </c>
      <c r="H5" s="160" t="s">
        <v>206</v>
      </c>
      <c r="I5" s="160" t="s">
        <v>207</v>
      </c>
      <c r="J5" s="160" t="s">
        <v>208</v>
      </c>
      <c r="K5" s="159" t="s">
        <v>209</v>
      </c>
      <c r="L5" s="159" t="s">
        <v>210</v>
      </c>
      <c r="M5" s="160" t="s">
        <v>211</v>
      </c>
      <c r="N5" s="160" t="s">
        <v>212</v>
      </c>
      <c r="O5" s="160" t="s">
        <v>213</v>
      </c>
      <c r="P5" s="160" t="s">
        <v>214</v>
      </c>
      <c r="Q5" s="160" t="s">
        <v>215</v>
      </c>
      <c r="R5" s="160" t="s">
        <v>216</v>
      </c>
      <c r="S5" s="159" t="s">
        <v>217</v>
      </c>
      <c r="T5" s="159" t="s">
        <v>218</v>
      </c>
      <c r="U5" s="160" t="s">
        <v>219</v>
      </c>
      <c r="V5" s="159" t="s">
        <v>220</v>
      </c>
      <c r="W5" s="159" t="s">
        <v>221</v>
      </c>
      <c r="X5" s="162" t="s">
        <v>222</v>
      </c>
      <c r="Y5" s="185"/>
      <c r="Z5" s="185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</row>
    <row r="6" spans="1:37" s="187" customFormat="1" ht="19.5" customHeight="1">
      <c r="A6" s="312" t="s">
        <v>103</v>
      </c>
      <c r="B6" s="190" t="s">
        <v>223</v>
      </c>
      <c r="C6" s="34">
        <f aca="true" t="shared" si="0" ref="C6:C11">SUM(D6:X6)</f>
        <v>140641</v>
      </c>
      <c r="D6" s="34">
        <f aca="true" t="shared" si="1" ref="D6:X6">SUM(D7:D8)</f>
        <v>7878</v>
      </c>
      <c r="E6" s="34">
        <f t="shared" si="1"/>
        <v>10800</v>
      </c>
      <c r="F6" s="34">
        <f t="shared" si="1"/>
        <v>11906</v>
      </c>
      <c r="G6" s="34">
        <f t="shared" si="1"/>
        <v>10885</v>
      </c>
      <c r="H6" s="34">
        <f t="shared" si="1"/>
        <v>10847</v>
      </c>
      <c r="I6" s="34">
        <f t="shared" si="1"/>
        <v>11790</v>
      </c>
      <c r="J6" s="34">
        <f t="shared" si="1"/>
        <v>11214</v>
      </c>
      <c r="K6" s="34">
        <f t="shared" si="1"/>
        <v>11928</v>
      </c>
      <c r="L6" s="34">
        <f t="shared" si="1"/>
        <v>12711</v>
      </c>
      <c r="M6" s="34">
        <f t="shared" si="1"/>
        <v>10832</v>
      </c>
      <c r="N6" s="34">
        <f t="shared" si="1"/>
        <v>8799</v>
      </c>
      <c r="O6" s="34">
        <f t="shared" si="1"/>
        <v>5853</v>
      </c>
      <c r="P6" s="34">
        <f t="shared" si="1"/>
        <v>3731</v>
      </c>
      <c r="Q6" s="34">
        <f t="shared" si="1"/>
        <v>3564</v>
      </c>
      <c r="R6" s="34">
        <f t="shared" si="1"/>
        <v>2828</v>
      </c>
      <c r="S6" s="34">
        <f t="shared" si="1"/>
        <v>2652</v>
      </c>
      <c r="T6" s="34">
        <f t="shared" si="1"/>
        <v>1543</v>
      </c>
      <c r="U6" s="34">
        <f t="shared" si="1"/>
        <v>647</v>
      </c>
      <c r="V6" s="34">
        <f t="shared" si="1"/>
        <v>183</v>
      </c>
      <c r="W6" s="34">
        <f t="shared" si="1"/>
        <v>38</v>
      </c>
      <c r="X6" s="34">
        <f t="shared" si="1"/>
        <v>12</v>
      </c>
      <c r="Y6" s="185"/>
      <c r="Z6" s="185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</row>
    <row r="7" spans="1:37" s="187" customFormat="1" ht="19.5" customHeight="1">
      <c r="A7" s="312"/>
      <c r="B7" s="190" t="s">
        <v>224</v>
      </c>
      <c r="C7" s="34">
        <f t="shared" si="0"/>
        <v>72066</v>
      </c>
      <c r="D7" s="34">
        <v>4212</v>
      </c>
      <c r="E7" s="34">
        <v>5676</v>
      </c>
      <c r="F7" s="34">
        <v>6122</v>
      </c>
      <c r="G7" s="34">
        <v>5704</v>
      </c>
      <c r="H7" s="34">
        <v>5571</v>
      </c>
      <c r="I7" s="34">
        <v>5912</v>
      </c>
      <c r="J7" s="34">
        <v>5568</v>
      </c>
      <c r="K7" s="34">
        <v>5935</v>
      </c>
      <c r="L7" s="34">
        <v>6516</v>
      </c>
      <c r="M7" s="34">
        <v>5536</v>
      </c>
      <c r="N7" s="34">
        <v>4481</v>
      </c>
      <c r="O7" s="34">
        <v>2960</v>
      </c>
      <c r="P7" s="34">
        <v>1892</v>
      </c>
      <c r="Q7" s="34">
        <v>1677</v>
      </c>
      <c r="R7" s="34">
        <v>1409</v>
      </c>
      <c r="S7" s="34">
        <v>1548</v>
      </c>
      <c r="T7" s="34">
        <v>913</v>
      </c>
      <c r="U7" s="34">
        <v>334</v>
      </c>
      <c r="V7" s="34">
        <v>85</v>
      </c>
      <c r="W7" s="34">
        <v>11</v>
      </c>
      <c r="X7" s="34">
        <v>4</v>
      </c>
      <c r="Y7" s="185"/>
      <c r="Z7" s="185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</row>
    <row r="8" spans="1:37" s="187" customFormat="1" ht="19.5" customHeight="1">
      <c r="A8" s="312"/>
      <c r="B8" s="190" t="s">
        <v>225</v>
      </c>
      <c r="C8" s="34">
        <f t="shared" si="0"/>
        <v>68575</v>
      </c>
      <c r="D8" s="34">
        <v>3666</v>
      </c>
      <c r="E8" s="34">
        <v>5124</v>
      </c>
      <c r="F8" s="34">
        <v>5784</v>
      </c>
      <c r="G8" s="34">
        <v>5181</v>
      </c>
      <c r="H8" s="34">
        <v>5276</v>
      </c>
      <c r="I8" s="34">
        <v>5878</v>
      </c>
      <c r="J8" s="34">
        <v>5646</v>
      </c>
      <c r="K8" s="34">
        <v>5993</v>
      </c>
      <c r="L8" s="34">
        <v>6195</v>
      </c>
      <c r="M8" s="34">
        <v>5296</v>
      </c>
      <c r="N8" s="34">
        <v>4318</v>
      </c>
      <c r="O8" s="34">
        <v>2893</v>
      </c>
      <c r="P8" s="34">
        <v>1839</v>
      </c>
      <c r="Q8" s="34">
        <v>1887</v>
      </c>
      <c r="R8" s="34">
        <v>1419</v>
      </c>
      <c r="S8" s="34">
        <v>1104</v>
      </c>
      <c r="T8" s="34">
        <v>630</v>
      </c>
      <c r="U8" s="34">
        <v>313</v>
      </c>
      <c r="V8" s="34">
        <v>98</v>
      </c>
      <c r="W8" s="34">
        <v>27</v>
      </c>
      <c r="X8" s="34">
        <v>8</v>
      </c>
      <c r="Y8" s="185"/>
      <c r="Z8" s="185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</row>
    <row r="9" spans="1:37" s="187" customFormat="1" ht="19.5" customHeight="1">
      <c r="A9" s="312" t="s">
        <v>104</v>
      </c>
      <c r="B9" s="190" t="s">
        <v>223</v>
      </c>
      <c r="C9" s="34">
        <f t="shared" si="0"/>
        <v>142895</v>
      </c>
      <c r="D9" s="34">
        <f>SUM(D10:D11)</f>
        <v>7696</v>
      </c>
      <c r="E9" s="34">
        <f aca="true" t="shared" si="2" ref="E9:X9">SUM(E10:E11)</f>
        <v>10303</v>
      </c>
      <c r="F9" s="34">
        <f t="shared" si="2"/>
        <v>12059</v>
      </c>
      <c r="G9" s="34">
        <f t="shared" si="2"/>
        <v>11299</v>
      </c>
      <c r="H9" s="34">
        <f t="shared" si="2"/>
        <v>10437</v>
      </c>
      <c r="I9" s="34">
        <f t="shared" si="2"/>
        <v>12267</v>
      </c>
      <c r="J9" s="34">
        <f t="shared" si="2"/>
        <v>11540</v>
      </c>
      <c r="K9" s="34">
        <f t="shared" si="2"/>
        <v>11943</v>
      </c>
      <c r="L9" s="34">
        <f t="shared" si="2"/>
        <v>12691</v>
      </c>
      <c r="M9" s="34">
        <f t="shared" si="2"/>
        <v>11306</v>
      </c>
      <c r="N9" s="34">
        <f t="shared" si="2"/>
        <v>9228</v>
      </c>
      <c r="O9" s="34">
        <f t="shared" si="2"/>
        <v>6590</v>
      </c>
      <c r="P9" s="34">
        <f t="shared" si="2"/>
        <v>3746</v>
      </c>
      <c r="Q9" s="34">
        <f t="shared" si="2"/>
        <v>3710</v>
      </c>
      <c r="R9" s="34">
        <f t="shared" si="2"/>
        <v>2852</v>
      </c>
      <c r="S9" s="34">
        <f t="shared" si="2"/>
        <v>2638</v>
      </c>
      <c r="T9" s="34">
        <f t="shared" si="2"/>
        <v>1653</v>
      </c>
      <c r="U9" s="34">
        <f t="shared" si="2"/>
        <v>678</v>
      </c>
      <c r="V9" s="34">
        <f t="shared" si="2"/>
        <v>203</v>
      </c>
      <c r="W9" s="34">
        <f t="shared" si="2"/>
        <v>46</v>
      </c>
      <c r="X9" s="34">
        <f t="shared" si="2"/>
        <v>10</v>
      </c>
      <c r="Y9" s="185"/>
      <c r="Z9" s="185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</row>
    <row r="10" spans="1:37" s="187" customFormat="1" ht="19.5" customHeight="1">
      <c r="A10" s="312"/>
      <c r="B10" s="190" t="s">
        <v>224</v>
      </c>
      <c r="C10" s="34">
        <f t="shared" si="0"/>
        <v>73180</v>
      </c>
      <c r="D10" s="34">
        <v>4102</v>
      </c>
      <c r="E10" s="34">
        <v>5451</v>
      </c>
      <c r="F10" s="34">
        <v>6191</v>
      </c>
      <c r="G10" s="34">
        <v>5939</v>
      </c>
      <c r="H10" s="34">
        <v>5389</v>
      </c>
      <c r="I10" s="34">
        <v>6147</v>
      </c>
      <c r="J10" s="34">
        <v>5780</v>
      </c>
      <c r="K10" s="34">
        <v>5927</v>
      </c>
      <c r="L10" s="34">
        <v>6467</v>
      </c>
      <c r="M10" s="34">
        <v>5734</v>
      </c>
      <c r="N10" s="34">
        <v>4725</v>
      </c>
      <c r="O10" s="34">
        <v>3331</v>
      </c>
      <c r="P10" s="34">
        <v>1927</v>
      </c>
      <c r="Q10" s="34">
        <v>1736</v>
      </c>
      <c r="R10" s="34">
        <v>1387</v>
      </c>
      <c r="S10" s="34">
        <v>1490</v>
      </c>
      <c r="T10" s="34">
        <v>994</v>
      </c>
      <c r="U10" s="34">
        <v>352</v>
      </c>
      <c r="V10" s="34">
        <v>96</v>
      </c>
      <c r="W10" s="34">
        <v>13</v>
      </c>
      <c r="X10" s="34">
        <v>2</v>
      </c>
      <c r="Y10" s="185"/>
      <c r="Z10" s="185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</row>
    <row r="11" spans="1:37" s="187" customFormat="1" ht="19.5" customHeight="1">
      <c r="A11" s="312"/>
      <c r="B11" s="190" t="s">
        <v>225</v>
      </c>
      <c r="C11" s="34">
        <f t="shared" si="0"/>
        <v>69715</v>
      </c>
      <c r="D11" s="34">
        <v>3594</v>
      </c>
      <c r="E11" s="34">
        <v>4852</v>
      </c>
      <c r="F11" s="34">
        <v>5868</v>
      </c>
      <c r="G11" s="34">
        <v>5360</v>
      </c>
      <c r="H11" s="34">
        <v>5048</v>
      </c>
      <c r="I11" s="34">
        <v>6120</v>
      </c>
      <c r="J11" s="34">
        <v>5760</v>
      </c>
      <c r="K11" s="34">
        <v>6016</v>
      </c>
      <c r="L11" s="34">
        <v>6224</v>
      </c>
      <c r="M11" s="34">
        <v>5572</v>
      </c>
      <c r="N11" s="34">
        <v>4503</v>
      </c>
      <c r="O11" s="34">
        <v>3259</v>
      </c>
      <c r="P11" s="34">
        <v>1819</v>
      </c>
      <c r="Q11" s="34">
        <v>1974</v>
      </c>
      <c r="R11" s="34">
        <v>1465</v>
      </c>
      <c r="S11" s="34">
        <v>1148</v>
      </c>
      <c r="T11" s="34">
        <v>659</v>
      </c>
      <c r="U11" s="34">
        <v>326</v>
      </c>
      <c r="V11" s="34">
        <v>107</v>
      </c>
      <c r="W11" s="34">
        <v>33</v>
      </c>
      <c r="X11" s="34">
        <v>8</v>
      </c>
      <c r="Y11" s="185"/>
      <c r="Z11" s="185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</row>
    <row r="12" spans="1:37" s="187" customFormat="1" ht="19.5" customHeight="1">
      <c r="A12" s="312" t="s">
        <v>105</v>
      </c>
      <c r="B12" s="190" t="s">
        <v>223</v>
      </c>
      <c r="C12" s="34">
        <v>145347</v>
      </c>
      <c r="D12" s="34">
        <v>7528</v>
      </c>
      <c r="E12" s="34">
        <v>10139</v>
      </c>
      <c r="F12" s="34">
        <v>11863</v>
      </c>
      <c r="G12" s="34">
        <v>11480</v>
      </c>
      <c r="H12" s="34">
        <v>10509</v>
      </c>
      <c r="I12" s="34">
        <v>12454</v>
      </c>
      <c r="J12" s="34">
        <v>11974</v>
      </c>
      <c r="K12" s="34">
        <v>11950</v>
      </c>
      <c r="L12" s="34">
        <v>12519</v>
      </c>
      <c r="M12" s="34">
        <v>11982</v>
      </c>
      <c r="N12" s="34">
        <v>9673</v>
      </c>
      <c r="O12" s="34">
        <v>7224</v>
      </c>
      <c r="P12" s="34">
        <v>3950</v>
      </c>
      <c r="Q12" s="34">
        <v>3751</v>
      </c>
      <c r="R12" s="34">
        <v>2945</v>
      </c>
      <c r="S12" s="34">
        <v>2603</v>
      </c>
      <c r="T12" s="34">
        <v>1792</v>
      </c>
      <c r="U12" s="34">
        <v>731</v>
      </c>
      <c r="V12" s="34">
        <v>227</v>
      </c>
      <c r="W12" s="34">
        <v>44</v>
      </c>
      <c r="X12" s="34">
        <v>9</v>
      </c>
      <c r="Y12" s="185"/>
      <c r="Z12" s="185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</row>
    <row r="13" spans="1:37" s="187" customFormat="1" ht="19.5" customHeight="1">
      <c r="A13" s="312"/>
      <c r="B13" s="190" t="s">
        <v>224</v>
      </c>
      <c r="C13" s="34">
        <v>74257</v>
      </c>
      <c r="D13" s="34">
        <v>3947</v>
      </c>
      <c r="E13" s="34">
        <v>5387</v>
      </c>
      <c r="F13" s="34">
        <v>6144</v>
      </c>
      <c r="G13" s="34">
        <v>6049</v>
      </c>
      <c r="H13" s="34">
        <v>5432</v>
      </c>
      <c r="I13" s="34">
        <v>6219</v>
      </c>
      <c r="J13" s="34">
        <v>5938</v>
      </c>
      <c r="K13" s="34">
        <v>5926</v>
      </c>
      <c r="L13" s="34">
        <v>6372</v>
      </c>
      <c r="M13" s="34">
        <v>6041</v>
      </c>
      <c r="N13" s="34">
        <v>4939</v>
      </c>
      <c r="O13" s="34">
        <v>3678</v>
      </c>
      <c r="P13" s="34">
        <v>2001</v>
      </c>
      <c r="Q13" s="34">
        <v>1799</v>
      </c>
      <c r="R13" s="34">
        <v>1378</v>
      </c>
      <c r="S13" s="34">
        <v>1442</v>
      </c>
      <c r="T13" s="34">
        <v>1078</v>
      </c>
      <c r="U13" s="34">
        <v>372</v>
      </c>
      <c r="V13" s="34">
        <v>96</v>
      </c>
      <c r="W13" s="34">
        <v>17</v>
      </c>
      <c r="X13" s="34">
        <v>2</v>
      </c>
      <c r="Y13" s="185"/>
      <c r="Z13" s="185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</row>
    <row r="14" spans="1:37" s="187" customFormat="1" ht="19.5" customHeight="1">
      <c r="A14" s="312"/>
      <c r="B14" s="190" t="s">
        <v>225</v>
      </c>
      <c r="C14" s="34">
        <v>71090</v>
      </c>
      <c r="D14" s="34">
        <v>3581</v>
      </c>
      <c r="E14" s="34">
        <v>4752</v>
      </c>
      <c r="F14" s="34">
        <v>5719</v>
      </c>
      <c r="G14" s="34">
        <v>5431</v>
      </c>
      <c r="H14" s="34">
        <v>5077</v>
      </c>
      <c r="I14" s="34">
        <v>6235</v>
      </c>
      <c r="J14" s="34">
        <v>6036</v>
      </c>
      <c r="K14" s="34">
        <v>6024</v>
      </c>
      <c r="L14" s="34">
        <v>6147</v>
      </c>
      <c r="M14" s="34">
        <v>5941</v>
      </c>
      <c r="N14" s="34">
        <v>4734</v>
      </c>
      <c r="O14" s="34">
        <v>3546</v>
      </c>
      <c r="P14" s="34">
        <v>1949</v>
      </c>
      <c r="Q14" s="34">
        <v>1952</v>
      </c>
      <c r="R14" s="34">
        <v>1567</v>
      </c>
      <c r="S14" s="34">
        <v>1161</v>
      </c>
      <c r="T14" s="34">
        <v>714</v>
      </c>
      <c r="U14" s="34">
        <v>359</v>
      </c>
      <c r="V14" s="34">
        <v>131</v>
      </c>
      <c r="W14" s="34">
        <v>27</v>
      </c>
      <c r="X14" s="34">
        <v>7</v>
      </c>
      <c r="Y14" s="185"/>
      <c r="Z14" s="185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</row>
    <row r="15" spans="1:37" s="187" customFormat="1" ht="19.5" customHeight="1">
      <c r="A15" s="312" t="s">
        <v>106</v>
      </c>
      <c r="B15" s="190" t="s">
        <v>223</v>
      </c>
      <c r="C15" s="34">
        <f aca="true" t="shared" si="3" ref="C15:C26">SUM(D15:X15)</f>
        <v>148092</v>
      </c>
      <c r="D15" s="34">
        <f>SUM(D16:D17)</f>
        <v>7588</v>
      </c>
      <c r="E15" s="34">
        <f aca="true" t="shared" si="4" ref="E15:X15">SUM(E16:E17)</f>
        <v>9782</v>
      </c>
      <c r="F15" s="34">
        <f t="shared" si="4"/>
        <v>11778</v>
      </c>
      <c r="G15" s="34">
        <f t="shared" si="4"/>
        <v>11804</v>
      </c>
      <c r="H15" s="34">
        <f t="shared" si="4"/>
        <v>10497</v>
      </c>
      <c r="I15" s="34">
        <f t="shared" si="4"/>
        <v>12492</v>
      </c>
      <c r="J15" s="34">
        <f t="shared" si="4"/>
        <v>12632</v>
      </c>
      <c r="K15" s="34">
        <f t="shared" si="4"/>
        <v>11948</v>
      </c>
      <c r="L15" s="34">
        <f t="shared" si="4"/>
        <v>12375</v>
      </c>
      <c r="M15" s="34">
        <f t="shared" si="4"/>
        <v>12385</v>
      </c>
      <c r="N15" s="34">
        <f t="shared" si="4"/>
        <v>10160</v>
      </c>
      <c r="O15" s="34">
        <f t="shared" si="4"/>
        <v>7833</v>
      </c>
      <c r="P15" s="34">
        <f t="shared" si="4"/>
        <v>4428</v>
      </c>
      <c r="Q15" s="34">
        <f t="shared" si="4"/>
        <v>3731</v>
      </c>
      <c r="R15" s="34">
        <f t="shared" si="4"/>
        <v>3047</v>
      </c>
      <c r="S15" s="34">
        <f t="shared" si="4"/>
        <v>2543</v>
      </c>
      <c r="T15" s="34">
        <f t="shared" si="4"/>
        <v>1952</v>
      </c>
      <c r="U15" s="34">
        <f t="shared" si="4"/>
        <v>815</v>
      </c>
      <c r="V15" s="34">
        <f t="shared" si="4"/>
        <v>243</v>
      </c>
      <c r="W15" s="34">
        <f t="shared" si="4"/>
        <v>54</v>
      </c>
      <c r="X15" s="34">
        <f t="shared" si="4"/>
        <v>5</v>
      </c>
      <c r="Y15" s="185"/>
      <c r="Z15" s="185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</row>
    <row r="16" spans="1:37" s="187" customFormat="1" ht="19.5" customHeight="1">
      <c r="A16" s="312"/>
      <c r="B16" s="190" t="s">
        <v>224</v>
      </c>
      <c r="C16" s="34">
        <f t="shared" si="3"/>
        <v>75400</v>
      </c>
      <c r="D16" s="34">
        <v>3995</v>
      </c>
      <c r="E16" s="34">
        <v>5215</v>
      </c>
      <c r="F16" s="34">
        <v>6085</v>
      </c>
      <c r="G16" s="34">
        <v>6193</v>
      </c>
      <c r="H16" s="34">
        <v>5458</v>
      </c>
      <c r="I16" s="34">
        <v>6151</v>
      </c>
      <c r="J16" s="34">
        <v>6277</v>
      </c>
      <c r="K16" s="34">
        <v>5873</v>
      </c>
      <c r="L16" s="34">
        <v>6187</v>
      </c>
      <c r="M16" s="34">
        <v>6258</v>
      </c>
      <c r="N16" s="34">
        <v>5186</v>
      </c>
      <c r="O16" s="34">
        <v>3985</v>
      </c>
      <c r="P16" s="34">
        <v>2258</v>
      </c>
      <c r="Q16" s="34">
        <v>1797</v>
      </c>
      <c r="R16" s="34">
        <v>1401</v>
      </c>
      <c r="S16" s="34">
        <v>1386</v>
      </c>
      <c r="T16" s="34">
        <v>1138</v>
      </c>
      <c r="U16" s="34">
        <v>429</v>
      </c>
      <c r="V16" s="34">
        <v>105</v>
      </c>
      <c r="W16" s="34">
        <v>22</v>
      </c>
      <c r="X16" s="34">
        <v>1</v>
      </c>
      <c r="Y16" s="185"/>
      <c r="Z16" s="185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</row>
    <row r="17" spans="1:37" s="187" customFormat="1" ht="19.5" customHeight="1">
      <c r="A17" s="312"/>
      <c r="B17" s="190" t="s">
        <v>225</v>
      </c>
      <c r="C17" s="34">
        <f t="shared" si="3"/>
        <v>72692</v>
      </c>
      <c r="D17" s="34">
        <v>3593</v>
      </c>
      <c r="E17" s="34">
        <v>4567</v>
      </c>
      <c r="F17" s="34">
        <v>5693</v>
      </c>
      <c r="G17" s="34">
        <v>5611</v>
      </c>
      <c r="H17" s="34">
        <v>5039</v>
      </c>
      <c r="I17" s="34">
        <v>6341</v>
      </c>
      <c r="J17" s="34">
        <v>6355</v>
      </c>
      <c r="K17" s="34">
        <v>6075</v>
      </c>
      <c r="L17" s="34">
        <v>6188</v>
      </c>
      <c r="M17" s="34">
        <v>6127</v>
      </c>
      <c r="N17" s="34">
        <v>4974</v>
      </c>
      <c r="O17" s="34">
        <v>3848</v>
      </c>
      <c r="P17" s="34">
        <v>2170</v>
      </c>
      <c r="Q17" s="34">
        <v>1934</v>
      </c>
      <c r="R17" s="34">
        <v>1646</v>
      </c>
      <c r="S17" s="34">
        <v>1157</v>
      </c>
      <c r="T17" s="34">
        <v>814</v>
      </c>
      <c r="U17" s="34">
        <v>386</v>
      </c>
      <c r="V17" s="34">
        <v>138</v>
      </c>
      <c r="W17" s="34">
        <v>32</v>
      </c>
      <c r="X17" s="34">
        <v>4</v>
      </c>
      <c r="Y17" s="185"/>
      <c r="Z17" s="185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</row>
    <row r="18" spans="1:37" s="186" customFormat="1" ht="19.5" customHeight="1">
      <c r="A18" s="312" t="s">
        <v>107</v>
      </c>
      <c r="B18" s="190" t="s">
        <v>223</v>
      </c>
      <c r="C18" s="34">
        <f t="shared" si="3"/>
        <v>150926</v>
      </c>
      <c r="D18" s="34">
        <f>SUM(D19:D20)</f>
        <v>7459</v>
      </c>
      <c r="E18" s="34">
        <f aca="true" t="shared" si="5" ref="E18:X18">SUM(E19:E20)</f>
        <v>9163</v>
      </c>
      <c r="F18" s="34">
        <f t="shared" si="5"/>
        <v>11772</v>
      </c>
      <c r="G18" s="34">
        <f t="shared" si="5"/>
        <v>12040</v>
      </c>
      <c r="H18" s="34">
        <f t="shared" si="5"/>
        <v>10907</v>
      </c>
      <c r="I18" s="34">
        <f t="shared" si="5"/>
        <v>12319</v>
      </c>
      <c r="J18" s="34">
        <f t="shared" si="5"/>
        <v>13295</v>
      </c>
      <c r="K18" s="34">
        <f t="shared" si="5"/>
        <v>11931</v>
      </c>
      <c r="L18" s="34">
        <f t="shared" si="5"/>
        <v>12464</v>
      </c>
      <c r="M18" s="34">
        <f t="shared" si="5"/>
        <v>12759</v>
      </c>
      <c r="N18" s="34">
        <f t="shared" si="5"/>
        <v>10689</v>
      </c>
      <c r="O18" s="34">
        <f t="shared" si="5"/>
        <v>8477</v>
      </c>
      <c r="P18" s="34">
        <f t="shared" si="5"/>
        <v>4984</v>
      </c>
      <c r="Q18" s="34">
        <f t="shared" si="5"/>
        <v>3693</v>
      </c>
      <c r="R18" s="34">
        <f t="shared" si="5"/>
        <v>3182</v>
      </c>
      <c r="S18" s="34">
        <f t="shared" si="5"/>
        <v>2510</v>
      </c>
      <c r="T18" s="34">
        <f t="shared" si="5"/>
        <v>2031</v>
      </c>
      <c r="U18" s="34">
        <f t="shared" si="5"/>
        <v>909</v>
      </c>
      <c r="V18" s="34">
        <f t="shared" si="5"/>
        <v>281</v>
      </c>
      <c r="W18" s="34">
        <f t="shared" si="5"/>
        <v>56</v>
      </c>
      <c r="X18" s="34">
        <f t="shared" si="5"/>
        <v>5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s="187" customFormat="1" ht="19.5" customHeight="1">
      <c r="A19" s="312"/>
      <c r="B19" s="190" t="s">
        <v>224</v>
      </c>
      <c r="C19" s="34">
        <f t="shared" si="3"/>
        <v>76705</v>
      </c>
      <c r="D19" s="34">
        <v>3943</v>
      </c>
      <c r="E19" s="34">
        <v>4847</v>
      </c>
      <c r="F19" s="34">
        <v>6188</v>
      </c>
      <c r="G19" s="34">
        <v>6216</v>
      </c>
      <c r="H19" s="34">
        <v>5685</v>
      </c>
      <c r="I19" s="34">
        <v>6180</v>
      </c>
      <c r="J19" s="34">
        <v>6544</v>
      </c>
      <c r="K19" s="34">
        <v>5845</v>
      </c>
      <c r="L19" s="34">
        <v>6152</v>
      </c>
      <c r="M19" s="34">
        <v>6513</v>
      </c>
      <c r="N19" s="34">
        <v>5412</v>
      </c>
      <c r="O19" s="34">
        <v>4274</v>
      </c>
      <c r="P19" s="34">
        <v>2534</v>
      </c>
      <c r="Q19" s="34">
        <v>1803</v>
      </c>
      <c r="R19" s="34">
        <v>1477</v>
      </c>
      <c r="S19" s="34">
        <v>1277</v>
      </c>
      <c r="T19" s="34">
        <v>1170</v>
      </c>
      <c r="U19" s="34">
        <v>492</v>
      </c>
      <c r="V19" s="34">
        <v>134</v>
      </c>
      <c r="W19" s="34">
        <v>19</v>
      </c>
      <c r="X19" s="191">
        <v>0</v>
      </c>
      <c r="Y19" s="179"/>
      <c r="Z19" s="22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186" customFormat="1" ht="19.5" customHeight="1">
      <c r="A20" s="312"/>
      <c r="B20" s="190" t="s">
        <v>225</v>
      </c>
      <c r="C20" s="34">
        <f t="shared" si="3"/>
        <v>74221</v>
      </c>
      <c r="D20" s="34">
        <v>3516</v>
      </c>
      <c r="E20" s="34">
        <v>4316</v>
      </c>
      <c r="F20" s="34">
        <v>5584</v>
      </c>
      <c r="G20" s="34">
        <v>5824</v>
      </c>
      <c r="H20" s="34">
        <v>5222</v>
      </c>
      <c r="I20" s="34">
        <v>6139</v>
      </c>
      <c r="J20" s="34">
        <v>6751</v>
      </c>
      <c r="K20" s="34">
        <v>6086</v>
      </c>
      <c r="L20" s="34">
        <v>6312</v>
      </c>
      <c r="M20" s="34">
        <v>6246</v>
      </c>
      <c r="N20" s="34">
        <v>5277</v>
      </c>
      <c r="O20" s="34">
        <v>4203</v>
      </c>
      <c r="P20" s="34">
        <v>2450</v>
      </c>
      <c r="Q20" s="34">
        <v>1890</v>
      </c>
      <c r="R20" s="34">
        <v>1705</v>
      </c>
      <c r="S20" s="34">
        <v>1233</v>
      </c>
      <c r="T20" s="34">
        <v>861</v>
      </c>
      <c r="U20" s="34">
        <v>417</v>
      </c>
      <c r="V20" s="34">
        <v>147</v>
      </c>
      <c r="W20" s="34">
        <v>37</v>
      </c>
      <c r="X20" s="34">
        <v>5</v>
      </c>
      <c r="Y20" s="17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s="186" customFormat="1" ht="19.5" customHeight="1">
      <c r="A21" s="312" t="s">
        <v>108</v>
      </c>
      <c r="B21" s="190" t="s">
        <v>223</v>
      </c>
      <c r="C21" s="34">
        <f t="shared" si="3"/>
        <v>152441</v>
      </c>
      <c r="D21" s="34">
        <f aca="true" t="shared" si="6" ref="D21:X21">SUM(D22:D23)</f>
        <v>7314</v>
      </c>
      <c r="E21" s="34">
        <f t="shared" si="6"/>
        <v>8753</v>
      </c>
      <c r="F21" s="34">
        <f t="shared" si="6"/>
        <v>11291</v>
      </c>
      <c r="G21" s="34">
        <f t="shared" si="6"/>
        <v>12250</v>
      </c>
      <c r="H21" s="34">
        <f t="shared" si="6"/>
        <v>11286</v>
      </c>
      <c r="I21" s="34">
        <f t="shared" si="6"/>
        <v>11800</v>
      </c>
      <c r="J21" s="34">
        <f t="shared" si="6"/>
        <v>13374</v>
      </c>
      <c r="K21" s="34">
        <f t="shared" si="6"/>
        <v>12230</v>
      </c>
      <c r="L21" s="34">
        <f t="shared" si="6"/>
        <v>12411</v>
      </c>
      <c r="M21" s="34">
        <f t="shared" si="6"/>
        <v>12941</v>
      </c>
      <c r="N21" s="34">
        <f t="shared" si="6"/>
        <v>11092</v>
      </c>
      <c r="O21" s="34">
        <f t="shared" si="6"/>
        <v>8939</v>
      </c>
      <c r="P21" s="34">
        <f t="shared" si="6"/>
        <v>5832</v>
      </c>
      <c r="Q21" s="34">
        <f t="shared" si="6"/>
        <v>3610</v>
      </c>
      <c r="R21" s="34">
        <f t="shared" si="6"/>
        <v>3352</v>
      </c>
      <c r="S21" s="34">
        <f t="shared" si="6"/>
        <v>2485</v>
      </c>
      <c r="T21" s="34">
        <f t="shared" si="6"/>
        <v>2094</v>
      </c>
      <c r="U21" s="34">
        <f t="shared" si="6"/>
        <v>1003</v>
      </c>
      <c r="V21" s="34">
        <f t="shared" si="6"/>
        <v>317</v>
      </c>
      <c r="W21" s="34">
        <f t="shared" si="6"/>
        <v>58</v>
      </c>
      <c r="X21" s="34">
        <f t="shared" si="6"/>
        <v>9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s="187" customFormat="1" ht="19.5" customHeight="1">
      <c r="A22" s="312"/>
      <c r="B22" s="190" t="s">
        <v>224</v>
      </c>
      <c r="C22" s="34">
        <f t="shared" si="3"/>
        <v>77475</v>
      </c>
      <c r="D22" s="34">
        <v>3887</v>
      </c>
      <c r="E22" s="34">
        <v>4628</v>
      </c>
      <c r="F22" s="34">
        <v>5938</v>
      </c>
      <c r="G22" s="34">
        <v>6319</v>
      </c>
      <c r="H22" s="34">
        <v>5918</v>
      </c>
      <c r="I22" s="34">
        <v>5969</v>
      </c>
      <c r="J22" s="34">
        <v>6606</v>
      </c>
      <c r="K22" s="34">
        <v>6041</v>
      </c>
      <c r="L22" s="34">
        <v>6079</v>
      </c>
      <c r="M22" s="34">
        <v>6579</v>
      </c>
      <c r="N22" s="34">
        <v>5613</v>
      </c>
      <c r="O22" s="34">
        <v>4513</v>
      </c>
      <c r="P22" s="34">
        <v>2933</v>
      </c>
      <c r="Q22" s="34">
        <v>1802</v>
      </c>
      <c r="R22" s="34">
        <v>1549</v>
      </c>
      <c r="S22" s="34">
        <v>1199</v>
      </c>
      <c r="T22" s="34">
        <v>1173</v>
      </c>
      <c r="U22" s="34">
        <v>558</v>
      </c>
      <c r="V22" s="34">
        <v>153</v>
      </c>
      <c r="W22" s="34">
        <v>18</v>
      </c>
      <c r="X22" s="191">
        <v>0</v>
      </c>
      <c r="Y22" s="179"/>
      <c r="Z22" s="22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187" customFormat="1" ht="19.5" customHeight="1">
      <c r="A23" s="312"/>
      <c r="B23" s="190" t="s">
        <v>225</v>
      </c>
      <c r="C23" s="34">
        <f t="shared" si="3"/>
        <v>74966</v>
      </c>
      <c r="D23" s="34">
        <v>3427</v>
      </c>
      <c r="E23" s="34">
        <v>4125</v>
      </c>
      <c r="F23" s="34">
        <v>5353</v>
      </c>
      <c r="G23" s="34">
        <v>5931</v>
      </c>
      <c r="H23" s="34">
        <v>5368</v>
      </c>
      <c r="I23" s="34">
        <v>5831</v>
      </c>
      <c r="J23" s="34">
        <v>6768</v>
      </c>
      <c r="K23" s="34">
        <v>6189</v>
      </c>
      <c r="L23" s="34">
        <v>6332</v>
      </c>
      <c r="M23" s="34">
        <v>6362</v>
      </c>
      <c r="N23" s="34">
        <v>5479</v>
      </c>
      <c r="O23" s="34">
        <v>4426</v>
      </c>
      <c r="P23" s="34">
        <v>2899</v>
      </c>
      <c r="Q23" s="34">
        <v>1808</v>
      </c>
      <c r="R23" s="34">
        <v>1803</v>
      </c>
      <c r="S23" s="34">
        <v>1286</v>
      </c>
      <c r="T23" s="34">
        <v>921</v>
      </c>
      <c r="U23" s="34">
        <v>445</v>
      </c>
      <c r="V23" s="34">
        <v>164</v>
      </c>
      <c r="W23" s="34">
        <v>40</v>
      </c>
      <c r="X23" s="34">
        <v>9</v>
      </c>
      <c r="Y23" s="179"/>
      <c r="Z23" s="22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s="186" customFormat="1" ht="24" customHeight="1">
      <c r="A24" s="312" t="s">
        <v>112</v>
      </c>
      <c r="B24" s="190" t="s">
        <v>223</v>
      </c>
      <c r="C24" s="34">
        <f t="shared" si="3"/>
        <v>154324</v>
      </c>
      <c r="D24" s="34">
        <f aca="true" t="shared" si="7" ref="D24:X24">SUM(D25:D26)</f>
        <v>7377</v>
      </c>
      <c r="E24" s="34">
        <f t="shared" si="7"/>
        <v>8489</v>
      </c>
      <c r="F24" s="34">
        <f t="shared" si="7"/>
        <v>10747</v>
      </c>
      <c r="G24" s="34">
        <f t="shared" si="7"/>
        <v>12494</v>
      </c>
      <c r="H24" s="34">
        <f t="shared" si="7"/>
        <v>11658</v>
      </c>
      <c r="I24" s="34">
        <f t="shared" si="7"/>
        <v>11217</v>
      </c>
      <c r="J24" s="34">
        <f t="shared" si="7"/>
        <v>13616</v>
      </c>
      <c r="K24" s="34">
        <f t="shared" si="7"/>
        <v>12575</v>
      </c>
      <c r="L24" s="34">
        <f t="shared" si="7"/>
        <v>12529</v>
      </c>
      <c r="M24" s="34">
        <f t="shared" si="7"/>
        <v>12827</v>
      </c>
      <c r="N24" s="34">
        <f t="shared" si="7"/>
        <v>11537</v>
      </c>
      <c r="O24" s="34">
        <f t="shared" si="7"/>
        <v>9377</v>
      </c>
      <c r="P24" s="34">
        <f t="shared" si="7"/>
        <v>6591</v>
      </c>
      <c r="Q24" s="34">
        <f t="shared" si="7"/>
        <v>3675</v>
      </c>
      <c r="R24" s="34">
        <f t="shared" si="7"/>
        <v>3491</v>
      </c>
      <c r="S24" s="34">
        <f t="shared" si="7"/>
        <v>2496</v>
      </c>
      <c r="T24" s="34">
        <f t="shared" si="7"/>
        <v>2088</v>
      </c>
      <c r="U24" s="34">
        <f t="shared" si="7"/>
        <v>1104</v>
      </c>
      <c r="V24" s="34">
        <f t="shared" si="7"/>
        <v>358</v>
      </c>
      <c r="W24" s="34">
        <f t="shared" si="7"/>
        <v>63</v>
      </c>
      <c r="X24" s="34">
        <f t="shared" si="7"/>
        <v>15</v>
      </c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</row>
    <row r="25" spans="1:37" s="186" customFormat="1" ht="21.75" customHeight="1">
      <c r="A25" s="312"/>
      <c r="B25" s="190" t="s">
        <v>224</v>
      </c>
      <c r="C25" s="34">
        <f t="shared" si="3"/>
        <v>78292</v>
      </c>
      <c r="D25" s="34">
        <v>3846</v>
      </c>
      <c r="E25" s="34">
        <v>4507</v>
      </c>
      <c r="F25" s="34">
        <v>5701</v>
      </c>
      <c r="G25" s="34">
        <v>6422</v>
      </c>
      <c r="H25" s="34">
        <v>6122</v>
      </c>
      <c r="I25" s="34">
        <v>5732</v>
      </c>
      <c r="J25" s="34">
        <v>6716</v>
      </c>
      <c r="K25" s="34">
        <v>6228</v>
      </c>
      <c r="L25" s="34">
        <v>6116</v>
      </c>
      <c r="M25" s="34">
        <v>6473</v>
      </c>
      <c r="N25" s="34">
        <v>5782</v>
      </c>
      <c r="O25" s="34">
        <v>4749</v>
      </c>
      <c r="P25" s="34">
        <v>3297</v>
      </c>
      <c r="Q25" s="34">
        <v>1863</v>
      </c>
      <c r="R25" s="34">
        <v>1608</v>
      </c>
      <c r="S25" s="34">
        <v>1167</v>
      </c>
      <c r="T25" s="34">
        <v>1146</v>
      </c>
      <c r="U25" s="34">
        <v>627</v>
      </c>
      <c r="V25" s="34">
        <v>165</v>
      </c>
      <c r="W25" s="34">
        <v>23</v>
      </c>
      <c r="X25" s="34">
        <v>2</v>
      </c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</row>
    <row r="26" spans="1:37" s="186" customFormat="1" ht="19.5" customHeight="1">
      <c r="A26" s="312"/>
      <c r="B26" s="190" t="s">
        <v>225</v>
      </c>
      <c r="C26" s="34">
        <f t="shared" si="3"/>
        <v>76032</v>
      </c>
      <c r="D26" s="34">
        <v>3531</v>
      </c>
      <c r="E26" s="34">
        <v>3982</v>
      </c>
      <c r="F26" s="34">
        <v>5046</v>
      </c>
      <c r="G26" s="34">
        <v>6072</v>
      </c>
      <c r="H26" s="34">
        <v>5536</v>
      </c>
      <c r="I26" s="34">
        <v>5485</v>
      </c>
      <c r="J26" s="34">
        <v>6900</v>
      </c>
      <c r="K26" s="34">
        <v>6347</v>
      </c>
      <c r="L26" s="34">
        <v>6413</v>
      </c>
      <c r="M26" s="34">
        <v>6354</v>
      </c>
      <c r="N26" s="34">
        <v>5755</v>
      </c>
      <c r="O26" s="34">
        <v>4628</v>
      </c>
      <c r="P26" s="34">
        <v>3294</v>
      </c>
      <c r="Q26" s="34">
        <v>1812</v>
      </c>
      <c r="R26" s="34">
        <v>1883</v>
      </c>
      <c r="S26" s="34">
        <v>1329</v>
      </c>
      <c r="T26" s="34">
        <v>942</v>
      </c>
      <c r="U26" s="34">
        <v>477</v>
      </c>
      <c r="V26" s="34">
        <v>193</v>
      </c>
      <c r="W26" s="34">
        <v>40</v>
      </c>
      <c r="X26" s="34">
        <v>13</v>
      </c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</row>
    <row r="27" spans="1:37" s="186" customFormat="1" ht="24" customHeight="1">
      <c r="A27" s="312" t="s">
        <v>276</v>
      </c>
      <c r="B27" s="222" t="s">
        <v>223</v>
      </c>
      <c r="C27" s="34">
        <f aca="true" t="shared" si="8" ref="C27:C32">SUM(D27:X27)</f>
        <v>155754</v>
      </c>
      <c r="D27" s="34">
        <f aca="true" t="shared" si="9" ref="D27:X27">SUM(D28:D29)</f>
        <v>7198</v>
      </c>
      <c r="E27" s="34">
        <f t="shared" si="9"/>
        <v>8242</v>
      </c>
      <c r="F27" s="34">
        <f t="shared" si="9"/>
        <v>10501</v>
      </c>
      <c r="G27" s="34">
        <f t="shared" si="9"/>
        <v>12217</v>
      </c>
      <c r="H27" s="34">
        <f t="shared" si="9"/>
        <v>11761</v>
      </c>
      <c r="I27" s="34">
        <f t="shared" si="9"/>
        <v>11165</v>
      </c>
      <c r="J27" s="34">
        <f t="shared" si="9"/>
        <v>13529</v>
      </c>
      <c r="K27" s="34">
        <f t="shared" si="9"/>
        <v>12979</v>
      </c>
      <c r="L27" s="34">
        <f t="shared" si="9"/>
        <v>12410</v>
      </c>
      <c r="M27" s="34">
        <f t="shared" si="9"/>
        <v>12687</v>
      </c>
      <c r="N27" s="34">
        <f t="shared" si="9"/>
        <v>12199</v>
      </c>
      <c r="O27" s="34">
        <f t="shared" si="9"/>
        <v>9790</v>
      </c>
      <c r="P27" s="34">
        <f t="shared" si="9"/>
        <v>7265</v>
      </c>
      <c r="Q27" s="34">
        <f t="shared" si="9"/>
        <v>3895</v>
      </c>
      <c r="R27" s="34">
        <f t="shared" si="9"/>
        <v>3579</v>
      </c>
      <c r="S27" s="34">
        <f t="shared" si="9"/>
        <v>2586</v>
      </c>
      <c r="T27" s="34">
        <f t="shared" si="9"/>
        <v>2045</v>
      </c>
      <c r="U27" s="34">
        <f t="shared" si="9"/>
        <v>1217</v>
      </c>
      <c r="V27" s="34">
        <f t="shared" si="9"/>
        <v>408</v>
      </c>
      <c r="W27" s="34">
        <f t="shared" si="9"/>
        <v>72</v>
      </c>
      <c r="X27" s="34">
        <f t="shared" si="9"/>
        <v>9</v>
      </c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</row>
    <row r="28" spans="1:37" s="186" customFormat="1" ht="21.75" customHeight="1">
      <c r="A28" s="312"/>
      <c r="B28" s="222" t="s">
        <v>224</v>
      </c>
      <c r="C28" s="34">
        <f t="shared" si="8"/>
        <v>79079</v>
      </c>
      <c r="D28" s="34">
        <v>3789</v>
      </c>
      <c r="E28" s="34">
        <v>4340</v>
      </c>
      <c r="F28" s="34">
        <v>5584</v>
      </c>
      <c r="G28" s="34">
        <v>6320</v>
      </c>
      <c r="H28" s="34">
        <v>6204</v>
      </c>
      <c r="I28" s="34">
        <v>5736</v>
      </c>
      <c r="J28" s="34">
        <v>6707</v>
      </c>
      <c r="K28" s="34">
        <v>6440</v>
      </c>
      <c r="L28" s="34">
        <v>6074</v>
      </c>
      <c r="M28" s="34">
        <v>6378</v>
      </c>
      <c r="N28" s="34">
        <v>6081</v>
      </c>
      <c r="O28" s="34">
        <v>4953</v>
      </c>
      <c r="P28" s="34">
        <v>3665</v>
      </c>
      <c r="Q28" s="34">
        <v>1957</v>
      </c>
      <c r="R28" s="34">
        <v>1676</v>
      </c>
      <c r="S28" s="34">
        <v>1181</v>
      </c>
      <c r="T28" s="34">
        <v>1078</v>
      </c>
      <c r="U28" s="34">
        <v>697</v>
      </c>
      <c r="V28" s="34">
        <v>188</v>
      </c>
      <c r="W28" s="34">
        <v>30</v>
      </c>
      <c r="X28" s="34">
        <v>1</v>
      </c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</row>
    <row r="29" spans="1:37" s="186" customFormat="1" ht="19.5" customHeight="1">
      <c r="A29" s="312"/>
      <c r="B29" s="222" t="s">
        <v>225</v>
      </c>
      <c r="C29" s="34">
        <f t="shared" si="8"/>
        <v>76675</v>
      </c>
      <c r="D29" s="34">
        <v>3409</v>
      </c>
      <c r="E29" s="34">
        <v>3902</v>
      </c>
      <c r="F29" s="34">
        <v>4917</v>
      </c>
      <c r="G29" s="34">
        <v>5897</v>
      </c>
      <c r="H29" s="34">
        <v>5557</v>
      </c>
      <c r="I29" s="34">
        <v>5429</v>
      </c>
      <c r="J29" s="34">
        <v>6822</v>
      </c>
      <c r="K29" s="34">
        <v>6539</v>
      </c>
      <c r="L29" s="34">
        <v>6336</v>
      </c>
      <c r="M29" s="34">
        <v>6309</v>
      </c>
      <c r="N29" s="34">
        <v>6118</v>
      </c>
      <c r="O29" s="34">
        <v>4837</v>
      </c>
      <c r="P29" s="34">
        <v>3600</v>
      </c>
      <c r="Q29" s="34">
        <v>1938</v>
      </c>
      <c r="R29" s="34">
        <v>1903</v>
      </c>
      <c r="S29" s="34">
        <v>1405</v>
      </c>
      <c r="T29" s="34">
        <v>967</v>
      </c>
      <c r="U29" s="34">
        <v>520</v>
      </c>
      <c r="V29" s="34">
        <v>220</v>
      </c>
      <c r="W29" s="34">
        <v>42</v>
      </c>
      <c r="X29" s="34">
        <v>8</v>
      </c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</row>
    <row r="30" spans="1:37" s="186" customFormat="1" ht="24" customHeight="1">
      <c r="A30" s="312" t="s">
        <v>287</v>
      </c>
      <c r="B30" s="222" t="s">
        <v>223</v>
      </c>
      <c r="C30" s="239">
        <f t="shared" si="8"/>
        <v>157200</v>
      </c>
      <c r="D30" s="239">
        <f>SUM(D31:D32)</f>
        <v>7187</v>
      </c>
      <c r="E30" s="239">
        <f aca="true" t="shared" si="10" ref="E30:X30">SUM(E31:E32)</f>
        <v>8044</v>
      </c>
      <c r="F30" s="239">
        <f t="shared" si="10"/>
        <v>10119</v>
      </c>
      <c r="G30" s="239">
        <f t="shared" si="10"/>
        <v>11996</v>
      </c>
      <c r="H30" s="239">
        <f t="shared" si="10"/>
        <v>12033</v>
      </c>
      <c r="I30" s="239">
        <f t="shared" si="10"/>
        <v>10935</v>
      </c>
      <c r="J30" s="239">
        <f t="shared" si="10"/>
        <v>13410</v>
      </c>
      <c r="K30" s="239">
        <f t="shared" si="10"/>
        <v>13446</v>
      </c>
      <c r="L30" s="239">
        <f t="shared" si="10"/>
        <v>12314</v>
      </c>
      <c r="M30" s="239">
        <f t="shared" si="10"/>
        <v>12558</v>
      </c>
      <c r="N30" s="239">
        <f t="shared" si="10"/>
        <v>12540</v>
      </c>
      <c r="O30" s="239">
        <f t="shared" si="10"/>
        <v>10285</v>
      </c>
      <c r="P30" s="239">
        <f t="shared" si="10"/>
        <v>7863</v>
      </c>
      <c r="Q30" s="239">
        <f t="shared" si="10"/>
        <v>4349</v>
      </c>
      <c r="R30" s="239">
        <f t="shared" si="10"/>
        <v>3560</v>
      </c>
      <c r="S30" s="239">
        <f t="shared" si="10"/>
        <v>2697</v>
      </c>
      <c r="T30" s="239">
        <f t="shared" si="10"/>
        <v>2030</v>
      </c>
      <c r="U30" s="239">
        <f t="shared" si="10"/>
        <v>1292</v>
      </c>
      <c r="V30" s="239">
        <f t="shared" si="10"/>
        <v>445</v>
      </c>
      <c r="W30" s="239">
        <f t="shared" si="10"/>
        <v>89</v>
      </c>
      <c r="X30" s="239">
        <f t="shared" si="10"/>
        <v>8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</row>
    <row r="31" spans="1:37" s="186" customFormat="1" ht="21.75" customHeight="1">
      <c r="A31" s="312"/>
      <c r="B31" s="222" t="s">
        <v>224</v>
      </c>
      <c r="C31" s="239">
        <f t="shared" si="8"/>
        <v>79758</v>
      </c>
      <c r="D31" s="239">
        <v>3775</v>
      </c>
      <c r="E31" s="239">
        <v>4253</v>
      </c>
      <c r="F31" s="239">
        <v>5397</v>
      </c>
      <c r="G31" s="239">
        <v>6173</v>
      </c>
      <c r="H31" s="239">
        <v>6335</v>
      </c>
      <c r="I31" s="239">
        <v>5712</v>
      </c>
      <c r="J31" s="239">
        <v>6622</v>
      </c>
      <c r="K31" s="239">
        <v>6763</v>
      </c>
      <c r="L31" s="239">
        <v>6052</v>
      </c>
      <c r="M31" s="239">
        <v>6181</v>
      </c>
      <c r="N31" s="239">
        <v>6299</v>
      </c>
      <c r="O31" s="239">
        <v>5200</v>
      </c>
      <c r="P31" s="239">
        <v>3924</v>
      </c>
      <c r="Q31" s="239">
        <v>2171</v>
      </c>
      <c r="R31" s="239">
        <v>1690</v>
      </c>
      <c r="S31" s="239">
        <v>1193</v>
      </c>
      <c r="T31" s="239">
        <v>1056</v>
      </c>
      <c r="U31" s="239">
        <v>721</v>
      </c>
      <c r="V31" s="239">
        <v>202</v>
      </c>
      <c r="W31" s="239">
        <v>38</v>
      </c>
      <c r="X31" s="239">
        <v>1</v>
      </c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</row>
    <row r="32" spans="1:37" s="186" customFormat="1" ht="19.5" customHeight="1">
      <c r="A32" s="312"/>
      <c r="B32" s="222" t="s">
        <v>225</v>
      </c>
      <c r="C32" s="239">
        <f t="shared" si="8"/>
        <v>77442</v>
      </c>
      <c r="D32" s="239">
        <v>3412</v>
      </c>
      <c r="E32" s="239">
        <v>3791</v>
      </c>
      <c r="F32" s="239">
        <v>4722</v>
      </c>
      <c r="G32" s="239">
        <v>5823</v>
      </c>
      <c r="H32" s="239">
        <v>5698</v>
      </c>
      <c r="I32" s="239">
        <v>5223</v>
      </c>
      <c r="J32" s="239">
        <v>6788</v>
      </c>
      <c r="K32" s="239">
        <v>6683</v>
      </c>
      <c r="L32" s="239">
        <v>6262</v>
      </c>
      <c r="M32" s="239">
        <v>6377</v>
      </c>
      <c r="N32" s="239">
        <v>6241</v>
      </c>
      <c r="O32" s="239">
        <v>5085</v>
      </c>
      <c r="P32" s="239">
        <v>3939</v>
      </c>
      <c r="Q32" s="239">
        <v>2178</v>
      </c>
      <c r="R32" s="239">
        <v>1870</v>
      </c>
      <c r="S32" s="239">
        <v>1504</v>
      </c>
      <c r="T32" s="239">
        <v>974</v>
      </c>
      <c r="U32" s="239">
        <v>571</v>
      </c>
      <c r="V32" s="239">
        <v>243</v>
      </c>
      <c r="W32" s="239">
        <v>51</v>
      </c>
      <c r="X32" s="239">
        <v>7</v>
      </c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</row>
    <row r="33" spans="1:37" s="186" customFormat="1" ht="19.5" customHeight="1">
      <c r="A33" s="312" t="s">
        <v>304</v>
      </c>
      <c r="B33" s="222" t="s">
        <v>223</v>
      </c>
      <c r="C33" s="223">
        <v>161098</v>
      </c>
      <c r="D33" s="223">
        <v>8207</v>
      </c>
      <c r="E33" s="223">
        <v>7705</v>
      </c>
      <c r="F33" s="223">
        <v>9408</v>
      </c>
      <c r="G33" s="223">
        <v>11890</v>
      </c>
      <c r="H33" s="223">
        <v>12303</v>
      </c>
      <c r="I33" s="223">
        <v>11549</v>
      </c>
      <c r="J33" s="223">
        <v>13547</v>
      </c>
      <c r="K33" s="223">
        <v>14245</v>
      </c>
      <c r="L33" s="223">
        <v>12260</v>
      </c>
      <c r="M33" s="223">
        <v>12615</v>
      </c>
      <c r="N33" s="223">
        <v>12879</v>
      </c>
      <c r="O33" s="223">
        <v>10730</v>
      </c>
      <c r="P33" s="223">
        <v>8502</v>
      </c>
      <c r="Q33" s="223">
        <v>4970</v>
      </c>
      <c r="R33" s="223">
        <v>3505</v>
      </c>
      <c r="S33" s="223">
        <v>2865</v>
      </c>
      <c r="T33" s="223">
        <v>1989</v>
      </c>
      <c r="U33" s="223">
        <v>1348</v>
      </c>
      <c r="V33" s="223">
        <v>466</v>
      </c>
      <c r="W33" s="223">
        <v>107</v>
      </c>
      <c r="X33" s="223">
        <v>8</v>
      </c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</row>
    <row r="34" spans="1:37" s="186" customFormat="1" ht="19.5" customHeight="1">
      <c r="A34" s="312"/>
      <c r="B34" s="222" t="s">
        <v>224</v>
      </c>
      <c r="C34" s="223">
        <v>81505</v>
      </c>
      <c r="D34" s="223">
        <v>4281</v>
      </c>
      <c r="E34" s="223">
        <v>4101</v>
      </c>
      <c r="F34" s="223">
        <v>5023</v>
      </c>
      <c r="G34" s="223">
        <v>6202</v>
      </c>
      <c r="H34" s="223">
        <v>6360</v>
      </c>
      <c r="I34" s="223">
        <v>6005</v>
      </c>
      <c r="J34" s="223">
        <v>6702</v>
      </c>
      <c r="K34" s="223">
        <v>7080</v>
      </c>
      <c r="L34" s="223">
        <v>6046</v>
      </c>
      <c r="M34" s="223">
        <v>6129</v>
      </c>
      <c r="N34" s="223">
        <v>6515</v>
      </c>
      <c r="O34" s="223">
        <v>5370</v>
      </c>
      <c r="P34" s="223">
        <v>4244</v>
      </c>
      <c r="Q34" s="223">
        <v>2491</v>
      </c>
      <c r="R34" s="223">
        <v>1682</v>
      </c>
      <c r="S34" s="223">
        <v>1277</v>
      </c>
      <c r="T34" s="223">
        <v>977</v>
      </c>
      <c r="U34" s="223">
        <v>734</v>
      </c>
      <c r="V34" s="223">
        <v>233</v>
      </c>
      <c r="W34" s="223">
        <v>51</v>
      </c>
      <c r="X34" s="223">
        <v>2</v>
      </c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</row>
    <row r="35" spans="1:37" s="186" customFormat="1" ht="19.5" customHeight="1" thickBot="1">
      <c r="A35" s="313"/>
      <c r="B35" s="192" t="s">
        <v>225</v>
      </c>
      <c r="C35" s="224">
        <v>79593</v>
      </c>
      <c r="D35" s="224">
        <v>3926</v>
      </c>
      <c r="E35" s="224">
        <v>3604</v>
      </c>
      <c r="F35" s="224">
        <v>4385</v>
      </c>
      <c r="G35" s="224">
        <v>5688</v>
      </c>
      <c r="H35" s="224">
        <v>5943</v>
      </c>
      <c r="I35" s="224">
        <v>5544</v>
      </c>
      <c r="J35" s="224">
        <v>6845</v>
      </c>
      <c r="K35" s="224">
        <v>7165</v>
      </c>
      <c r="L35" s="224">
        <v>6214</v>
      </c>
      <c r="M35" s="224">
        <v>6486</v>
      </c>
      <c r="N35" s="224">
        <v>6364</v>
      </c>
      <c r="O35" s="224">
        <v>5360</v>
      </c>
      <c r="P35" s="224">
        <v>4258</v>
      </c>
      <c r="Q35" s="224">
        <v>2479</v>
      </c>
      <c r="R35" s="224">
        <v>1823</v>
      </c>
      <c r="S35" s="224">
        <v>1588</v>
      </c>
      <c r="T35" s="224">
        <v>1012</v>
      </c>
      <c r="U35" s="224">
        <v>614</v>
      </c>
      <c r="V35" s="224">
        <v>233</v>
      </c>
      <c r="W35" s="224">
        <v>56</v>
      </c>
      <c r="X35" s="224">
        <v>6</v>
      </c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</row>
    <row r="36" spans="1:24" s="176" customFormat="1" ht="16.5">
      <c r="A36" s="125" t="s">
        <v>288</v>
      </c>
      <c r="D36" s="10"/>
      <c r="E36" s="10"/>
      <c r="F36" s="10"/>
      <c r="G36" s="10"/>
      <c r="H36" s="10"/>
      <c r="I36" s="10"/>
      <c r="J36" s="10"/>
      <c r="K36" s="10"/>
      <c r="L36" s="10"/>
      <c r="M36" s="35" t="s">
        <v>292</v>
      </c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:24" s="176" customFormat="1" ht="16.5">
      <c r="A37" s="173"/>
      <c r="D37" s="10"/>
      <c r="E37" s="10"/>
      <c r="F37" s="10"/>
      <c r="G37" s="10"/>
      <c r="H37" s="10"/>
      <c r="I37" s="10"/>
      <c r="J37" s="10"/>
      <c r="K37" s="10"/>
      <c r="L37" s="10"/>
      <c r="M37" s="35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6" s="196" customFormat="1" ht="15.75">
      <c r="A38" s="195" t="s">
        <v>299</v>
      </c>
      <c r="B38" s="193"/>
      <c r="C38" s="193"/>
      <c r="D38" s="194"/>
      <c r="E38" s="194"/>
      <c r="F38" s="194"/>
      <c r="G38" s="194"/>
      <c r="H38" s="194"/>
      <c r="I38" s="194"/>
      <c r="J38" s="194"/>
      <c r="K38" s="194"/>
      <c r="L38" s="194"/>
      <c r="M38" s="195" t="s">
        <v>300</v>
      </c>
      <c r="N38" s="193"/>
      <c r="O38" s="193"/>
      <c r="P38" s="194"/>
      <c r="Q38" s="194"/>
      <c r="R38" s="194"/>
      <c r="S38" s="194"/>
      <c r="T38" s="194"/>
      <c r="U38" s="194"/>
      <c r="V38" s="194"/>
      <c r="W38" s="194"/>
      <c r="X38" s="194"/>
      <c r="Y38" s="176"/>
      <c r="Z38" s="176"/>
    </row>
    <row r="39" spans="1:37" s="187" customFormat="1" ht="12.75">
      <c r="A39" s="186"/>
      <c r="B39" s="186"/>
      <c r="C39" s="185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85"/>
      <c r="Z39" s="185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</row>
    <row r="40" spans="1:37" s="187" customFormat="1" ht="12.75">
      <c r="A40" s="186"/>
      <c r="B40" s="186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</row>
    <row r="41" spans="3:37" s="187" customFormat="1" ht="12.75"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5"/>
      <c r="Z41" s="185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</row>
    <row r="42" spans="3:37" s="187" customFormat="1" ht="12.75"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5"/>
      <c r="Z42" s="185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</row>
    <row r="43" spans="3:37" s="187" customFormat="1" ht="12.75"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5"/>
      <c r="Z43" s="185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</row>
    <row r="44" spans="3:37" s="187" customFormat="1" ht="12.75"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5"/>
      <c r="Z44" s="185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</row>
    <row r="45" spans="3:37" s="187" customFormat="1" ht="12.75"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5"/>
      <c r="Z45" s="185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</row>
    <row r="46" spans="1:26" ht="15.75">
      <c r="A46" s="187"/>
      <c r="B46" s="187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98"/>
      <c r="Z46" s="198"/>
    </row>
    <row r="47" spans="1:26" ht="15.75">
      <c r="A47" s="187"/>
      <c r="B47" s="187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98"/>
      <c r="Z47" s="198"/>
    </row>
    <row r="48" spans="1:26" ht="15.75">
      <c r="A48" s="187"/>
      <c r="B48" s="187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8"/>
      <c r="Z48" s="198"/>
    </row>
    <row r="49" spans="25:26" ht="15.75">
      <c r="Y49" s="198"/>
      <c r="Z49" s="198"/>
    </row>
    <row r="50" spans="25:26" ht="15.75">
      <c r="Y50" s="198"/>
      <c r="Z50" s="198"/>
    </row>
    <row r="51" spans="25:26" ht="15.75">
      <c r="Y51" s="198"/>
      <c r="Z51" s="198"/>
    </row>
    <row r="52" spans="25:26" ht="15.75">
      <c r="Y52" s="198"/>
      <c r="Z52" s="198"/>
    </row>
    <row r="53" spans="25:26" ht="15.75">
      <c r="Y53" s="198"/>
      <c r="Z53" s="198"/>
    </row>
    <row r="54" spans="25:26" ht="15.75">
      <c r="Y54" s="198"/>
      <c r="Z54" s="198"/>
    </row>
    <row r="55" spans="25:26" ht="15.75">
      <c r="Y55" s="198"/>
      <c r="Z55" s="198"/>
    </row>
    <row r="56" spans="25:26" ht="15.75">
      <c r="Y56" s="198"/>
      <c r="Z56" s="198"/>
    </row>
    <row r="57" spans="25:26" ht="15.75">
      <c r="Y57" s="198"/>
      <c r="Z57" s="198"/>
    </row>
    <row r="58" spans="25:26" ht="15.75">
      <c r="Y58" s="198"/>
      <c r="Z58" s="198"/>
    </row>
    <row r="59" spans="25:26" ht="15.75">
      <c r="Y59" s="198"/>
      <c r="Z59" s="198"/>
    </row>
    <row r="60" spans="25:26" ht="15.75">
      <c r="Y60" s="198"/>
      <c r="Z60" s="198"/>
    </row>
    <row r="61" spans="25:26" ht="15.75">
      <c r="Y61" s="198"/>
      <c r="Z61" s="198"/>
    </row>
    <row r="62" spans="25:26" ht="15.75">
      <c r="Y62" s="198"/>
      <c r="Z62" s="198"/>
    </row>
    <row r="63" spans="25:26" ht="15.75">
      <c r="Y63" s="198"/>
      <c r="Z63" s="198"/>
    </row>
    <row r="64" spans="25:26" ht="15.75">
      <c r="Y64" s="198"/>
      <c r="Z64" s="198"/>
    </row>
    <row r="65" spans="25:26" ht="15.75">
      <c r="Y65" s="198"/>
      <c r="Z65" s="198"/>
    </row>
    <row r="66" spans="25:26" ht="15.75">
      <c r="Y66" s="198"/>
      <c r="Z66" s="198"/>
    </row>
    <row r="67" spans="25:26" ht="15.75">
      <c r="Y67" s="198"/>
      <c r="Z67" s="198"/>
    </row>
    <row r="68" spans="25:26" ht="15.75">
      <c r="Y68" s="198"/>
      <c r="Z68" s="198"/>
    </row>
    <row r="69" spans="25:26" ht="15.75">
      <c r="Y69" s="198"/>
      <c r="Z69" s="198"/>
    </row>
    <row r="70" spans="25:26" ht="15.75">
      <c r="Y70" s="198"/>
      <c r="Z70" s="198"/>
    </row>
    <row r="71" spans="25:26" ht="15.75">
      <c r="Y71" s="198"/>
      <c r="Z71" s="198"/>
    </row>
  </sheetData>
  <sheetProtection/>
  <mergeCells count="13">
    <mergeCell ref="M2:X2"/>
    <mergeCell ref="A12:A14"/>
    <mergeCell ref="A4:A5"/>
    <mergeCell ref="A6:A8"/>
    <mergeCell ref="A9:A11"/>
    <mergeCell ref="A33:A35"/>
    <mergeCell ref="A21:A23"/>
    <mergeCell ref="A30:A32"/>
    <mergeCell ref="A24:A26"/>
    <mergeCell ref="A2:L2"/>
    <mergeCell ref="A15:A17"/>
    <mergeCell ref="A18:A20"/>
    <mergeCell ref="A27:A29"/>
  </mergeCells>
  <printOptions/>
  <pageMargins left="0.57" right="0.31" top="1" bottom="0.16" header="0.5" footer="0.16"/>
  <pageSetup horizontalDpi="600" verticalDpi="600" orientation="portrait" paperSize="9" scale="95" r:id="rId1"/>
  <colBreaks count="1" manualBreakCount="1">
    <brk id="12" max="37" man="1"/>
  </colBreaks>
  <ignoredErrors>
    <ignoredError sqref="D9:X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U42"/>
  <sheetViews>
    <sheetView zoomScalePageLayoutView="0" workbookViewId="0" topLeftCell="B7">
      <selection activeCell="K16" sqref="K16"/>
    </sheetView>
  </sheetViews>
  <sheetFormatPr defaultColWidth="10.625" defaultRowHeight="21.75" customHeight="1"/>
  <cols>
    <col min="1" max="2" width="10.00390625" style="82" customWidth="1"/>
    <col min="3" max="3" width="7.625" style="106" customWidth="1"/>
    <col min="4" max="4" width="7.75390625" style="106" customWidth="1"/>
    <col min="5" max="6" width="6.25390625" style="106" customWidth="1"/>
    <col min="7" max="14" width="6.875" style="106" customWidth="1"/>
    <col min="15" max="15" width="6.875" style="82" customWidth="1"/>
    <col min="16" max="25" width="6.875" style="106" customWidth="1"/>
    <col min="26" max="27" width="6.875" style="65" customWidth="1"/>
    <col min="28" max="16384" width="10.625" style="65" customWidth="1"/>
  </cols>
  <sheetData>
    <row r="1" spans="1:27" s="82" customFormat="1" ht="14.25" customHeight="1">
      <c r="A1" s="76" t="s">
        <v>2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0"/>
      <c r="AA1" s="66" t="s">
        <v>12</v>
      </c>
    </row>
    <row r="2" spans="1:27" s="107" customFormat="1" ht="21">
      <c r="A2" s="321" t="s">
        <v>226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 t="s">
        <v>227</v>
      </c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</row>
    <row r="3" spans="1:27" ht="15" thickBot="1">
      <c r="A3" s="83"/>
      <c r="B3" s="10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67" t="s">
        <v>64</v>
      </c>
      <c r="O3" s="83"/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85" t="s">
        <v>109</v>
      </c>
    </row>
    <row r="4" spans="1:27" ht="19.5" customHeight="1">
      <c r="A4" s="86"/>
      <c r="B4" s="87"/>
      <c r="C4" s="88"/>
      <c r="D4" s="316" t="s">
        <v>76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89"/>
      <c r="P4" s="90"/>
      <c r="Q4" s="91"/>
      <c r="R4" s="91"/>
      <c r="S4" s="91"/>
      <c r="T4" s="331" t="s">
        <v>13</v>
      </c>
      <c r="U4" s="331"/>
      <c r="V4" s="91"/>
      <c r="W4" s="92"/>
      <c r="X4" s="92"/>
      <c r="Y4" s="91"/>
      <c r="Z4" s="93"/>
      <c r="AA4" s="326" t="s">
        <v>77</v>
      </c>
    </row>
    <row r="5" spans="1:27" ht="21" customHeight="1">
      <c r="A5" s="329" t="s">
        <v>78</v>
      </c>
      <c r="B5" s="342" t="s">
        <v>79</v>
      </c>
      <c r="C5" s="344" t="s">
        <v>80</v>
      </c>
      <c r="D5" s="340" t="s">
        <v>81</v>
      </c>
      <c r="E5" s="349" t="s">
        <v>306</v>
      </c>
      <c r="F5" s="350"/>
      <c r="G5" s="345" t="s">
        <v>307</v>
      </c>
      <c r="H5" s="346"/>
      <c r="I5" s="334" t="s">
        <v>86</v>
      </c>
      <c r="J5" s="335"/>
      <c r="K5" s="240"/>
      <c r="L5" s="241" t="s">
        <v>82</v>
      </c>
      <c r="M5" s="230"/>
      <c r="N5" s="94" t="s">
        <v>83</v>
      </c>
      <c r="O5" s="95"/>
      <c r="P5" s="334" t="s">
        <v>87</v>
      </c>
      <c r="Q5" s="335"/>
      <c r="R5" s="334" t="s">
        <v>88</v>
      </c>
      <c r="S5" s="335"/>
      <c r="T5" s="334" t="s">
        <v>89</v>
      </c>
      <c r="U5" s="335"/>
      <c r="V5" s="334" t="s">
        <v>90</v>
      </c>
      <c r="W5" s="335"/>
      <c r="X5" s="334" t="s">
        <v>91</v>
      </c>
      <c r="Y5" s="335"/>
      <c r="Z5" s="322" t="s">
        <v>84</v>
      </c>
      <c r="AA5" s="327"/>
    </row>
    <row r="6" spans="1:27" ht="27" customHeight="1">
      <c r="A6" s="330"/>
      <c r="B6" s="343"/>
      <c r="C6" s="323"/>
      <c r="D6" s="323"/>
      <c r="E6" s="351"/>
      <c r="F6" s="352"/>
      <c r="G6" s="347"/>
      <c r="H6" s="348"/>
      <c r="I6" s="336"/>
      <c r="J6" s="337"/>
      <c r="K6" s="332" t="s">
        <v>92</v>
      </c>
      <c r="L6" s="333"/>
      <c r="M6" s="77" t="s">
        <v>85</v>
      </c>
      <c r="N6" s="92"/>
      <c r="O6" s="97" t="s">
        <v>14</v>
      </c>
      <c r="P6" s="336"/>
      <c r="Q6" s="337"/>
      <c r="R6" s="336"/>
      <c r="S6" s="337"/>
      <c r="T6" s="336"/>
      <c r="U6" s="337"/>
      <c r="V6" s="336"/>
      <c r="W6" s="337"/>
      <c r="X6" s="336"/>
      <c r="Y6" s="337"/>
      <c r="Z6" s="328"/>
      <c r="AA6" s="327"/>
    </row>
    <row r="7" spans="1:27" ht="26.25" customHeight="1">
      <c r="A7" s="330" t="s">
        <v>93</v>
      </c>
      <c r="B7" s="98"/>
      <c r="C7" s="99"/>
      <c r="D7" s="96"/>
      <c r="E7" s="318" t="s">
        <v>3</v>
      </c>
      <c r="F7" s="318" t="s">
        <v>94</v>
      </c>
      <c r="G7" s="341" t="s">
        <v>3</v>
      </c>
      <c r="H7" s="322" t="s">
        <v>94</v>
      </c>
      <c r="I7" s="322" t="s">
        <v>3</v>
      </c>
      <c r="J7" s="322" t="s">
        <v>94</v>
      </c>
      <c r="K7" s="322" t="s">
        <v>3</v>
      </c>
      <c r="L7" s="322" t="s">
        <v>94</v>
      </c>
      <c r="M7" s="332" t="s">
        <v>95</v>
      </c>
      <c r="N7" s="333"/>
      <c r="O7" s="229" t="s">
        <v>96</v>
      </c>
      <c r="P7" s="322" t="s">
        <v>3</v>
      </c>
      <c r="Q7" s="322" t="s">
        <v>94</v>
      </c>
      <c r="R7" s="322" t="s">
        <v>3</v>
      </c>
      <c r="S7" s="322" t="s">
        <v>94</v>
      </c>
      <c r="T7" s="322" t="s">
        <v>3</v>
      </c>
      <c r="U7" s="322" t="s">
        <v>94</v>
      </c>
      <c r="V7" s="322" t="s">
        <v>3</v>
      </c>
      <c r="W7" s="322" t="s">
        <v>94</v>
      </c>
      <c r="X7" s="322" t="s">
        <v>3</v>
      </c>
      <c r="Y7" s="322" t="s">
        <v>94</v>
      </c>
      <c r="Z7" s="328"/>
      <c r="AA7" s="327"/>
    </row>
    <row r="8" spans="1:27" ht="15.75" customHeight="1">
      <c r="A8" s="330"/>
      <c r="B8" s="98"/>
      <c r="C8" s="100"/>
      <c r="D8" s="96"/>
      <c r="E8" s="318"/>
      <c r="F8" s="318"/>
      <c r="G8" s="318"/>
      <c r="H8" s="328"/>
      <c r="I8" s="323"/>
      <c r="J8" s="323"/>
      <c r="K8" s="323"/>
      <c r="L8" s="323"/>
      <c r="M8" s="78" t="s">
        <v>3</v>
      </c>
      <c r="N8" s="78" t="s">
        <v>94</v>
      </c>
      <c r="O8" s="79" t="s">
        <v>94</v>
      </c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4" t="s">
        <v>97</v>
      </c>
      <c r="AA8" s="101"/>
    </row>
    <row r="9" spans="1:27" s="54" customFormat="1" ht="27" customHeight="1" thickBot="1">
      <c r="A9" s="201"/>
      <c r="B9" s="170" t="s">
        <v>15</v>
      </c>
      <c r="C9" s="171" t="s">
        <v>98</v>
      </c>
      <c r="D9" s="232" t="s">
        <v>99</v>
      </c>
      <c r="E9" s="203" t="s">
        <v>110</v>
      </c>
      <c r="F9" s="202" t="s">
        <v>111</v>
      </c>
      <c r="G9" s="202" t="s">
        <v>110</v>
      </c>
      <c r="H9" s="202" t="s">
        <v>111</v>
      </c>
      <c r="I9" s="202" t="s">
        <v>17</v>
      </c>
      <c r="J9" s="202" t="s">
        <v>111</v>
      </c>
      <c r="K9" s="202" t="s">
        <v>17</v>
      </c>
      <c r="L9" s="202" t="s">
        <v>111</v>
      </c>
      <c r="M9" s="203" t="s">
        <v>17</v>
      </c>
      <c r="N9" s="203" t="s">
        <v>111</v>
      </c>
      <c r="O9" s="202" t="s">
        <v>111</v>
      </c>
      <c r="P9" s="202" t="s">
        <v>17</v>
      </c>
      <c r="Q9" s="202" t="s">
        <v>111</v>
      </c>
      <c r="R9" s="202" t="s">
        <v>17</v>
      </c>
      <c r="S9" s="202" t="s">
        <v>111</v>
      </c>
      <c r="T9" s="202" t="s">
        <v>17</v>
      </c>
      <c r="U9" s="202" t="s">
        <v>111</v>
      </c>
      <c r="V9" s="202" t="s">
        <v>17</v>
      </c>
      <c r="W9" s="202" t="s">
        <v>111</v>
      </c>
      <c r="X9" s="202" t="s">
        <v>17</v>
      </c>
      <c r="Y9" s="202" t="s">
        <v>111</v>
      </c>
      <c r="Z9" s="325"/>
      <c r="AA9" s="204" t="s">
        <v>13</v>
      </c>
    </row>
    <row r="10" spans="1:27" s="54" customFormat="1" ht="18" customHeight="1">
      <c r="A10" s="319" t="s">
        <v>277</v>
      </c>
      <c r="B10" s="205" t="s">
        <v>100</v>
      </c>
      <c r="C10" s="34">
        <v>110057</v>
      </c>
      <c r="D10" s="34">
        <v>107737</v>
      </c>
      <c r="E10" s="34"/>
      <c r="F10" s="34"/>
      <c r="G10" s="34">
        <v>2023</v>
      </c>
      <c r="H10" s="34">
        <v>868</v>
      </c>
      <c r="I10" s="34">
        <v>11358</v>
      </c>
      <c r="J10" s="34">
        <v>5146</v>
      </c>
      <c r="K10" s="34">
        <v>7566</v>
      </c>
      <c r="L10" s="34">
        <v>1324</v>
      </c>
      <c r="M10" s="34">
        <v>5662</v>
      </c>
      <c r="N10" s="34">
        <v>374</v>
      </c>
      <c r="O10" s="34">
        <v>317</v>
      </c>
      <c r="P10" s="34">
        <v>8935</v>
      </c>
      <c r="Q10" s="34">
        <v>4586</v>
      </c>
      <c r="R10" s="34">
        <v>24832</v>
      </c>
      <c r="S10" s="34">
        <v>5042</v>
      </c>
      <c r="T10" s="34">
        <v>13218</v>
      </c>
      <c r="U10" s="34">
        <v>1752</v>
      </c>
      <c r="V10" s="34">
        <v>125</v>
      </c>
      <c r="W10" s="34">
        <v>27</v>
      </c>
      <c r="X10" s="34">
        <v>13103</v>
      </c>
      <c r="Y10" s="34">
        <v>971</v>
      </c>
      <c r="Z10" s="34">
        <v>508</v>
      </c>
      <c r="AA10" s="34">
        <v>2320</v>
      </c>
    </row>
    <row r="11" spans="1:27" s="54" customFormat="1" ht="18" customHeight="1">
      <c r="A11" s="319"/>
      <c r="B11" s="205" t="s">
        <v>101</v>
      </c>
      <c r="C11" s="34">
        <v>56056</v>
      </c>
      <c r="D11" s="34">
        <v>55716</v>
      </c>
      <c r="E11" s="34"/>
      <c r="F11" s="34"/>
      <c r="G11" s="34">
        <v>1470</v>
      </c>
      <c r="H11" s="34">
        <v>524</v>
      </c>
      <c r="I11" s="34">
        <v>5979</v>
      </c>
      <c r="J11" s="34">
        <v>2701</v>
      </c>
      <c r="K11" s="34">
        <v>3841</v>
      </c>
      <c r="L11" s="34">
        <v>746</v>
      </c>
      <c r="M11" s="34">
        <v>3456</v>
      </c>
      <c r="N11" s="34">
        <v>243</v>
      </c>
      <c r="O11" s="37">
        <v>92</v>
      </c>
      <c r="P11" s="37">
        <v>4783</v>
      </c>
      <c r="Q11" s="37">
        <v>2449</v>
      </c>
      <c r="R11" s="37">
        <v>12732</v>
      </c>
      <c r="S11" s="37">
        <v>2983</v>
      </c>
      <c r="T11" s="37">
        <v>6607</v>
      </c>
      <c r="U11" s="37">
        <v>921</v>
      </c>
      <c r="V11" s="37">
        <v>74</v>
      </c>
      <c r="W11" s="37">
        <v>22</v>
      </c>
      <c r="X11" s="37">
        <v>5524</v>
      </c>
      <c r="Y11" s="37">
        <v>360</v>
      </c>
      <c r="Z11" s="37">
        <v>209</v>
      </c>
      <c r="AA11" s="206">
        <v>340</v>
      </c>
    </row>
    <row r="12" spans="1:27" s="54" customFormat="1" ht="18" customHeight="1">
      <c r="A12" s="319"/>
      <c r="B12" s="205" t="s">
        <v>102</v>
      </c>
      <c r="C12" s="34">
        <v>54001</v>
      </c>
      <c r="D12" s="34">
        <v>52021</v>
      </c>
      <c r="E12" s="34"/>
      <c r="F12" s="34"/>
      <c r="G12" s="34">
        <v>553</v>
      </c>
      <c r="H12" s="34">
        <v>344</v>
      </c>
      <c r="I12" s="34">
        <v>5379</v>
      </c>
      <c r="J12" s="34">
        <v>2445</v>
      </c>
      <c r="K12" s="34">
        <v>3725</v>
      </c>
      <c r="L12" s="34">
        <v>578</v>
      </c>
      <c r="M12" s="34">
        <v>2206</v>
      </c>
      <c r="N12" s="34">
        <v>131</v>
      </c>
      <c r="O12" s="37">
        <v>225</v>
      </c>
      <c r="P12" s="37">
        <v>4152</v>
      </c>
      <c r="Q12" s="37">
        <v>2137</v>
      </c>
      <c r="R12" s="37">
        <v>12100</v>
      </c>
      <c r="S12" s="37">
        <v>2059</v>
      </c>
      <c r="T12" s="37">
        <v>6611</v>
      </c>
      <c r="U12" s="37">
        <v>831</v>
      </c>
      <c r="V12" s="37">
        <v>51</v>
      </c>
      <c r="W12" s="37">
        <v>5</v>
      </c>
      <c r="X12" s="37">
        <v>7579</v>
      </c>
      <c r="Y12" s="37">
        <v>611</v>
      </c>
      <c r="Z12" s="37">
        <v>299</v>
      </c>
      <c r="AA12" s="206">
        <v>1980</v>
      </c>
    </row>
    <row r="13" spans="1:27" s="54" customFormat="1" ht="18" customHeight="1">
      <c r="A13" s="319" t="s">
        <v>278</v>
      </c>
      <c r="B13" s="205" t="s">
        <v>100</v>
      </c>
      <c r="C13" s="34">
        <v>112837</v>
      </c>
      <c r="D13" s="34">
        <v>110638</v>
      </c>
      <c r="E13" s="34"/>
      <c r="F13" s="34"/>
      <c r="G13" s="34">
        <v>2350</v>
      </c>
      <c r="H13" s="34">
        <v>922</v>
      </c>
      <c r="I13" s="34">
        <v>12612</v>
      </c>
      <c r="J13" s="34">
        <v>5819</v>
      </c>
      <c r="K13" s="34">
        <v>7616</v>
      </c>
      <c r="L13" s="34">
        <v>1322</v>
      </c>
      <c r="M13" s="34">
        <v>5600</v>
      </c>
      <c r="N13" s="34">
        <v>369</v>
      </c>
      <c r="O13" s="34">
        <v>334</v>
      </c>
      <c r="P13" s="34">
        <v>9133</v>
      </c>
      <c r="Q13" s="34">
        <v>4926</v>
      </c>
      <c r="R13" s="34">
        <v>25038</v>
      </c>
      <c r="S13" s="34">
        <v>5066</v>
      </c>
      <c r="T13" s="34">
        <v>13242</v>
      </c>
      <c r="U13" s="34">
        <v>1748</v>
      </c>
      <c r="V13" s="34">
        <v>125</v>
      </c>
      <c r="W13" s="34">
        <v>26</v>
      </c>
      <c r="X13" s="34">
        <v>12953</v>
      </c>
      <c r="Y13" s="34">
        <v>963</v>
      </c>
      <c r="Z13" s="34">
        <v>474</v>
      </c>
      <c r="AA13" s="34">
        <v>2199</v>
      </c>
    </row>
    <row r="14" spans="1:27" s="54" customFormat="1" ht="18" customHeight="1">
      <c r="A14" s="319"/>
      <c r="B14" s="205" t="s">
        <v>101</v>
      </c>
      <c r="C14" s="34">
        <v>57436</v>
      </c>
      <c r="D14" s="34">
        <v>57121</v>
      </c>
      <c r="E14" s="34"/>
      <c r="F14" s="34"/>
      <c r="G14" s="34">
        <v>1687</v>
      </c>
      <c r="H14" s="34">
        <v>550</v>
      </c>
      <c r="I14" s="34">
        <v>6567</v>
      </c>
      <c r="J14" s="34">
        <v>3047</v>
      </c>
      <c r="K14" s="34">
        <v>3851</v>
      </c>
      <c r="L14" s="34">
        <v>761</v>
      </c>
      <c r="M14" s="34">
        <v>3412</v>
      </c>
      <c r="N14" s="34">
        <v>242</v>
      </c>
      <c r="O14" s="37">
        <v>69</v>
      </c>
      <c r="P14" s="37">
        <v>4870</v>
      </c>
      <c r="Q14" s="37">
        <v>2602</v>
      </c>
      <c r="R14" s="37">
        <v>12850</v>
      </c>
      <c r="S14" s="37">
        <v>3074</v>
      </c>
      <c r="T14" s="37">
        <v>6574</v>
      </c>
      <c r="U14" s="37">
        <v>923</v>
      </c>
      <c r="V14" s="37">
        <v>72</v>
      </c>
      <c r="W14" s="37">
        <v>22</v>
      </c>
      <c r="X14" s="37">
        <v>5410</v>
      </c>
      <c r="Y14" s="37">
        <v>353</v>
      </c>
      <c r="Z14" s="37">
        <v>185</v>
      </c>
      <c r="AA14" s="206">
        <v>315</v>
      </c>
    </row>
    <row r="15" spans="1:32" s="54" customFormat="1" ht="18" customHeight="1">
      <c r="A15" s="319"/>
      <c r="B15" s="205" t="s">
        <v>102</v>
      </c>
      <c r="C15" s="34">
        <v>55401</v>
      </c>
      <c r="D15" s="34">
        <v>53517</v>
      </c>
      <c r="E15" s="34"/>
      <c r="F15" s="34"/>
      <c r="G15" s="34">
        <v>663</v>
      </c>
      <c r="H15" s="34">
        <v>372</v>
      </c>
      <c r="I15" s="34">
        <v>6045</v>
      </c>
      <c r="J15" s="34">
        <v>2772</v>
      </c>
      <c r="K15" s="34">
        <v>3765</v>
      </c>
      <c r="L15" s="34">
        <v>561</v>
      </c>
      <c r="M15" s="34">
        <v>2188</v>
      </c>
      <c r="N15" s="34">
        <v>127</v>
      </c>
      <c r="O15" s="37">
        <v>265</v>
      </c>
      <c r="P15" s="37">
        <v>4263</v>
      </c>
      <c r="Q15" s="37">
        <v>2324</v>
      </c>
      <c r="R15" s="37">
        <v>12188</v>
      </c>
      <c r="S15" s="37">
        <v>1992</v>
      </c>
      <c r="T15" s="37">
        <v>6668</v>
      </c>
      <c r="U15" s="37">
        <v>825</v>
      </c>
      <c r="V15" s="37">
        <v>53</v>
      </c>
      <c r="W15" s="37">
        <v>4</v>
      </c>
      <c r="X15" s="37">
        <v>7543</v>
      </c>
      <c r="Y15" s="37">
        <v>610</v>
      </c>
      <c r="Z15" s="37">
        <v>289</v>
      </c>
      <c r="AA15" s="206">
        <v>1884</v>
      </c>
      <c r="AB15" s="22"/>
      <c r="AC15" s="22"/>
      <c r="AD15" s="22"/>
      <c r="AE15" s="22"/>
      <c r="AF15" s="22"/>
    </row>
    <row r="16" spans="1:32" s="54" customFormat="1" ht="18" customHeight="1">
      <c r="A16" s="319" t="s">
        <v>279</v>
      </c>
      <c r="B16" s="205" t="s">
        <v>100</v>
      </c>
      <c r="C16" s="34">
        <v>115817</v>
      </c>
      <c r="D16" s="34">
        <v>113723</v>
      </c>
      <c r="E16" s="34"/>
      <c r="F16" s="34"/>
      <c r="G16" s="34">
        <v>2671</v>
      </c>
      <c r="H16" s="34">
        <v>961</v>
      </c>
      <c r="I16" s="34">
        <v>13977</v>
      </c>
      <c r="J16" s="34">
        <v>6324</v>
      </c>
      <c r="K16" s="34">
        <v>7704</v>
      </c>
      <c r="L16" s="34">
        <v>1256</v>
      </c>
      <c r="M16" s="34">
        <v>5548</v>
      </c>
      <c r="N16" s="34">
        <v>357</v>
      </c>
      <c r="O16" s="34">
        <v>363</v>
      </c>
      <c r="P16" s="34">
        <v>9281</v>
      </c>
      <c r="Q16" s="34">
        <v>4520</v>
      </c>
      <c r="R16" s="34">
        <v>25495</v>
      </c>
      <c r="S16" s="34">
        <v>5652</v>
      </c>
      <c r="T16" s="34">
        <v>13420</v>
      </c>
      <c r="U16" s="34">
        <v>1772</v>
      </c>
      <c r="V16" s="34">
        <v>119</v>
      </c>
      <c r="W16" s="34">
        <v>27</v>
      </c>
      <c r="X16" s="34">
        <v>12844</v>
      </c>
      <c r="Y16" s="34">
        <v>970</v>
      </c>
      <c r="Z16" s="34">
        <v>462</v>
      </c>
      <c r="AA16" s="34">
        <v>2094</v>
      </c>
      <c r="AB16" s="22"/>
      <c r="AC16" s="22"/>
      <c r="AD16" s="22"/>
      <c r="AE16" s="22"/>
      <c r="AF16" s="22"/>
    </row>
    <row r="17" spans="1:32" s="54" customFormat="1" ht="18" customHeight="1">
      <c r="A17" s="319"/>
      <c r="B17" s="205" t="s">
        <v>101</v>
      </c>
      <c r="C17" s="34">
        <v>58779</v>
      </c>
      <c r="D17" s="34">
        <v>58494</v>
      </c>
      <c r="E17" s="34"/>
      <c r="F17" s="34"/>
      <c r="G17" s="34">
        <v>1890</v>
      </c>
      <c r="H17" s="34">
        <v>550</v>
      </c>
      <c r="I17" s="34">
        <v>7221</v>
      </c>
      <c r="J17" s="34">
        <v>3349</v>
      </c>
      <c r="K17" s="34">
        <v>3869</v>
      </c>
      <c r="L17" s="34">
        <v>735</v>
      </c>
      <c r="M17" s="34">
        <v>3374</v>
      </c>
      <c r="N17" s="34">
        <v>233</v>
      </c>
      <c r="O17" s="34">
        <v>66</v>
      </c>
      <c r="P17" s="34">
        <v>4935</v>
      </c>
      <c r="Q17" s="34">
        <v>2383</v>
      </c>
      <c r="R17" s="34">
        <v>13082</v>
      </c>
      <c r="S17" s="34">
        <v>3395</v>
      </c>
      <c r="T17" s="34">
        <v>6596</v>
      </c>
      <c r="U17" s="34">
        <v>906</v>
      </c>
      <c r="V17" s="34">
        <v>68</v>
      </c>
      <c r="W17" s="34">
        <v>23</v>
      </c>
      <c r="X17" s="34">
        <v>5290</v>
      </c>
      <c r="Y17" s="34">
        <v>353</v>
      </c>
      <c r="Z17" s="34">
        <v>176</v>
      </c>
      <c r="AA17" s="34">
        <v>285</v>
      </c>
      <c r="AB17" s="22"/>
      <c r="AC17" s="22"/>
      <c r="AD17" s="22"/>
      <c r="AE17" s="22"/>
      <c r="AF17" s="22"/>
    </row>
    <row r="18" spans="1:32" s="54" customFormat="1" ht="18" customHeight="1">
      <c r="A18" s="319"/>
      <c r="B18" s="205" t="s">
        <v>102</v>
      </c>
      <c r="C18" s="34">
        <v>57038</v>
      </c>
      <c r="D18" s="34">
        <v>55229</v>
      </c>
      <c r="E18" s="34"/>
      <c r="F18" s="34"/>
      <c r="G18" s="34">
        <v>781</v>
      </c>
      <c r="H18" s="34">
        <v>411</v>
      </c>
      <c r="I18" s="34">
        <v>6756</v>
      </c>
      <c r="J18" s="34">
        <v>2975</v>
      </c>
      <c r="K18" s="34">
        <v>3835</v>
      </c>
      <c r="L18" s="34">
        <v>521</v>
      </c>
      <c r="M18" s="34">
        <v>2174</v>
      </c>
      <c r="N18" s="34">
        <v>124</v>
      </c>
      <c r="O18" s="34">
        <v>297</v>
      </c>
      <c r="P18" s="34">
        <v>4346</v>
      </c>
      <c r="Q18" s="34">
        <v>2137</v>
      </c>
      <c r="R18" s="34">
        <v>12413</v>
      </c>
      <c r="S18" s="34">
        <v>2257</v>
      </c>
      <c r="T18" s="34">
        <v>6824</v>
      </c>
      <c r="U18" s="34">
        <v>866</v>
      </c>
      <c r="V18" s="34">
        <v>51</v>
      </c>
      <c r="W18" s="34">
        <v>4</v>
      </c>
      <c r="X18" s="34">
        <v>7554</v>
      </c>
      <c r="Y18" s="34">
        <v>617</v>
      </c>
      <c r="Z18" s="34">
        <v>286</v>
      </c>
      <c r="AA18" s="34">
        <v>1809</v>
      </c>
      <c r="AB18" s="22"/>
      <c r="AC18" s="22"/>
      <c r="AD18" s="22"/>
      <c r="AE18" s="22"/>
      <c r="AF18" s="22"/>
    </row>
    <row r="19" spans="1:32" s="54" customFormat="1" ht="18" customHeight="1">
      <c r="A19" s="319" t="s">
        <v>280</v>
      </c>
      <c r="B19" s="205" t="s">
        <v>100</v>
      </c>
      <c r="C19" s="34">
        <v>118944</v>
      </c>
      <c r="D19" s="34">
        <v>116932</v>
      </c>
      <c r="E19" s="34"/>
      <c r="F19" s="34"/>
      <c r="G19" s="34">
        <v>2912</v>
      </c>
      <c r="H19" s="34">
        <v>1071</v>
      </c>
      <c r="I19" s="34">
        <v>15375</v>
      </c>
      <c r="J19" s="34">
        <v>7213</v>
      </c>
      <c r="K19" s="34">
        <v>7774</v>
      </c>
      <c r="L19" s="34">
        <v>1235</v>
      </c>
      <c r="M19" s="34">
        <v>5485</v>
      </c>
      <c r="N19" s="34">
        <v>350</v>
      </c>
      <c r="O19" s="34">
        <v>434</v>
      </c>
      <c r="P19" s="34">
        <v>9191</v>
      </c>
      <c r="Q19" s="34">
        <v>4316</v>
      </c>
      <c r="R19" s="34">
        <v>25931</v>
      </c>
      <c r="S19" s="34">
        <v>6077</v>
      </c>
      <c r="T19" s="34">
        <v>13478</v>
      </c>
      <c r="U19" s="34">
        <v>1803</v>
      </c>
      <c r="V19" s="34">
        <v>120</v>
      </c>
      <c r="W19" s="34">
        <v>28</v>
      </c>
      <c r="X19" s="34">
        <v>12730</v>
      </c>
      <c r="Y19" s="34">
        <v>968</v>
      </c>
      <c r="Z19" s="34">
        <v>441</v>
      </c>
      <c r="AA19" s="34">
        <v>2012</v>
      </c>
      <c r="AB19" s="22"/>
      <c r="AC19" s="22"/>
      <c r="AD19" s="22"/>
      <c r="AE19" s="22"/>
      <c r="AF19" s="22"/>
    </row>
    <row r="20" spans="1:32" s="54" customFormat="1" ht="18" customHeight="1">
      <c r="A20" s="319"/>
      <c r="B20" s="205" t="s">
        <v>101</v>
      </c>
      <c r="C20" s="34">
        <v>60105</v>
      </c>
      <c r="D20" s="34">
        <v>59837</v>
      </c>
      <c r="E20" s="34"/>
      <c r="F20" s="34"/>
      <c r="G20" s="34">
        <v>2030</v>
      </c>
      <c r="H20" s="34">
        <v>623</v>
      </c>
      <c r="I20" s="34">
        <v>7860</v>
      </c>
      <c r="J20" s="34">
        <v>3782</v>
      </c>
      <c r="K20" s="34">
        <v>3895</v>
      </c>
      <c r="L20" s="34">
        <v>737</v>
      </c>
      <c r="M20" s="34">
        <v>3337</v>
      </c>
      <c r="N20" s="34">
        <v>227</v>
      </c>
      <c r="O20" s="34">
        <v>68</v>
      </c>
      <c r="P20" s="34">
        <v>4852</v>
      </c>
      <c r="Q20" s="34">
        <v>2295</v>
      </c>
      <c r="R20" s="34">
        <v>13279</v>
      </c>
      <c r="S20" s="34">
        <v>3607</v>
      </c>
      <c r="T20" s="34">
        <v>6545</v>
      </c>
      <c r="U20" s="34">
        <v>930</v>
      </c>
      <c r="V20" s="34">
        <v>68</v>
      </c>
      <c r="W20" s="34">
        <v>24</v>
      </c>
      <c r="X20" s="34">
        <v>5174</v>
      </c>
      <c r="Y20" s="34">
        <v>340</v>
      </c>
      <c r="Z20" s="34">
        <v>164</v>
      </c>
      <c r="AA20" s="34">
        <v>268</v>
      </c>
      <c r="AB20" s="22"/>
      <c r="AC20" s="22"/>
      <c r="AD20" s="22"/>
      <c r="AE20" s="22"/>
      <c r="AF20" s="22"/>
    </row>
    <row r="21" spans="1:27" s="22" customFormat="1" ht="18" customHeight="1">
      <c r="A21" s="319"/>
      <c r="B21" s="205" t="s">
        <v>102</v>
      </c>
      <c r="C21" s="34">
        <v>58839</v>
      </c>
      <c r="D21" s="34">
        <v>57095</v>
      </c>
      <c r="E21" s="34"/>
      <c r="F21" s="34"/>
      <c r="G21" s="34">
        <v>882</v>
      </c>
      <c r="H21" s="34">
        <v>448</v>
      </c>
      <c r="I21" s="34">
        <v>7515</v>
      </c>
      <c r="J21" s="34">
        <v>3431</v>
      </c>
      <c r="K21" s="34">
        <v>3879</v>
      </c>
      <c r="L21" s="34">
        <v>498</v>
      </c>
      <c r="M21" s="34">
        <v>2148</v>
      </c>
      <c r="N21" s="34">
        <v>123</v>
      </c>
      <c r="O21" s="34">
        <v>366</v>
      </c>
      <c r="P21" s="34">
        <v>4339</v>
      </c>
      <c r="Q21" s="34">
        <v>2021</v>
      </c>
      <c r="R21" s="34">
        <v>12652</v>
      </c>
      <c r="S21" s="34">
        <v>2470</v>
      </c>
      <c r="T21" s="34">
        <v>6933</v>
      </c>
      <c r="U21" s="34">
        <v>873</v>
      </c>
      <c r="V21" s="34">
        <v>52</v>
      </c>
      <c r="W21" s="34">
        <v>4</v>
      </c>
      <c r="X21" s="34">
        <v>7556</v>
      </c>
      <c r="Y21" s="34">
        <v>628</v>
      </c>
      <c r="Z21" s="34">
        <v>277</v>
      </c>
      <c r="AA21" s="34">
        <v>1744</v>
      </c>
    </row>
    <row r="22" spans="1:32" s="54" customFormat="1" ht="18" customHeight="1">
      <c r="A22" s="319" t="s">
        <v>281</v>
      </c>
      <c r="B22" s="205" t="s">
        <v>100</v>
      </c>
      <c r="C22" s="34">
        <v>122532</v>
      </c>
      <c r="D22" s="34">
        <v>120636</v>
      </c>
      <c r="E22" s="34"/>
      <c r="F22" s="34"/>
      <c r="G22" s="34">
        <v>3170</v>
      </c>
      <c r="H22" s="34">
        <v>1209</v>
      </c>
      <c r="I22" s="34">
        <v>16839</v>
      </c>
      <c r="J22" s="34">
        <v>7903</v>
      </c>
      <c r="K22" s="34">
        <v>7935</v>
      </c>
      <c r="L22" s="34">
        <v>1207</v>
      </c>
      <c r="M22" s="34">
        <v>5521</v>
      </c>
      <c r="N22" s="34">
        <v>347</v>
      </c>
      <c r="O22" s="34">
        <v>489</v>
      </c>
      <c r="P22" s="34">
        <v>9223</v>
      </c>
      <c r="Q22" s="34">
        <v>4404</v>
      </c>
      <c r="R22" s="34">
        <v>26385</v>
      </c>
      <c r="S22" s="34">
        <v>6423</v>
      </c>
      <c r="T22" s="34">
        <v>13582</v>
      </c>
      <c r="U22" s="34">
        <v>1872</v>
      </c>
      <c r="V22" s="34">
        <v>121</v>
      </c>
      <c r="W22" s="34">
        <v>28</v>
      </c>
      <c r="X22" s="34">
        <v>12582</v>
      </c>
      <c r="Y22" s="34">
        <v>968</v>
      </c>
      <c r="Z22" s="34">
        <v>428</v>
      </c>
      <c r="AA22" s="34">
        <v>1896</v>
      </c>
      <c r="AB22" s="22"/>
      <c r="AC22" s="22"/>
      <c r="AD22" s="22"/>
      <c r="AE22" s="22"/>
      <c r="AF22" s="22"/>
    </row>
    <row r="23" spans="1:32" s="54" customFormat="1" ht="18" customHeight="1">
      <c r="A23" s="319"/>
      <c r="B23" s="205" t="s">
        <v>101</v>
      </c>
      <c r="C23" s="34">
        <v>61727</v>
      </c>
      <c r="D23" s="34">
        <v>61486</v>
      </c>
      <c r="E23" s="34"/>
      <c r="F23" s="34"/>
      <c r="G23" s="34">
        <v>2192</v>
      </c>
      <c r="H23" s="34">
        <v>716</v>
      </c>
      <c r="I23" s="34">
        <v>8563</v>
      </c>
      <c r="J23" s="34">
        <v>4190</v>
      </c>
      <c r="K23" s="34">
        <v>4011</v>
      </c>
      <c r="L23" s="34">
        <v>711</v>
      </c>
      <c r="M23" s="34">
        <v>3350</v>
      </c>
      <c r="N23" s="34">
        <v>229</v>
      </c>
      <c r="O23" s="34">
        <v>80</v>
      </c>
      <c r="P23" s="34">
        <v>4822</v>
      </c>
      <c r="Q23" s="34">
        <v>2294</v>
      </c>
      <c r="R23" s="34">
        <v>13507</v>
      </c>
      <c r="S23" s="34">
        <v>3762</v>
      </c>
      <c r="T23" s="34">
        <v>6524</v>
      </c>
      <c r="U23" s="34">
        <v>945</v>
      </c>
      <c r="V23" s="34">
        <v>67</v>
      </c>
      <c r="W23" s="34">
        <v>23</v>
      </c>
      <c r="X23" s="34">
        <v>5024</v>
      </c>
      <c r="Y23" s="34">
        <v>325</v>
      </c>
      <c r="Z23" s="34">
        <v>151</v>
      </c>
      <c r="AA23" s="34">
        <v>241</v>
      </c>
      <c r="AB23" s="22"/>
      <c r="AC23" s="22"/>
      <c r="AD23" s="22"/>
      <c r="AE23" s="22"/>
      <c r="AF23" s="22"/>
    </row>
    <row r="24" spans="1:27" s="22" customFormat="1" ht="18" customHeight="1">
      <c r="A24" s="319"/>
      <c r="B24" s="205" t="s">
        <v>102</v>
      </c>
      <c r="C24" s="34">
        <v>60805</v>
      </c>
      <c r="D24" s="34">
        <v>59150</v>
      </c>
      <c r="E24" s="34"/>
      <c r="F24" s="34"/>
      <c r="G24" s="34">
        <v>978</v>
      </c>
      <c r="H24" s="34">
        <v>493</v>
      </c>
      <c r="I24" s="34">
        <v>8276</v>
      </c>
      <c r="J24" s="34">
        <v>3713</v>
      </c>
      <c r="K24" s="34">
        <v>3924</v>
      </c>
      <c r="L24" s="34">
        <v>496</v>
      </c>
      <c r="M24" s="34">
        <v>2171</v>
      </c>
      <c r="N24" s="34">
        <v>118</v>
      </c>
      <c r="O24" s="34">
        <v>409</v>
      </c>
      <c r="P24" s="34">
        <v>4401</v>
      </c>
      <c r="Q24" s="34">
        <v>2110</v>
      </c>
      <c r="R24" s="34">
        <v>12878</v>
      </c>
      <c r="S24" s="34">
        <v>2661</v>
      </c>
      <c r="T24" s="34">
        <v>7058</v>
      </c>
      <c r="U24" s="34">
        <v>927</v>
      </c>
      <c r="V24" s="34">
        <v>54</v>
      </c>
      <c r="W24" s="34">
        <v>5</v>
      </c>
      <c r="X24" s="34">
        <v>7558</v>
      </c>
      <c r="Y24" s="34">
        <v>643</v>
      </c>
      <c r="Z24" s="34">
        <v>277</v>
      </c>
      <c r="AA24" s="34">
        <v>1655</v>
      </c>
    </row>
    <row r="25" spans="1:73" s="54" customFormat="1" ht="18" customHeight="1">
      <c r="A25" s="319" t="s">
        <v>282</v>
      </c>
      <c r="B25" s="205" t="s">
        <v>100</v>
      </c>
      <c r="C25" s="34">
        <v>125083</v>
      </c>
      <c r="D25" s="34">
        <v>123286</v>
      </c>
      <c r="E25" s="34"/>
      <c r="F25" s="34"/>
      <c r="G25" s="34">
        <v>3470</v>
      </c>
      <c r="H25" s="34">
        <v>1410</v>
      </c>
      <c r="I25" s="34">
        <v>18072</v>
      </c>
      <c r="J25" s="34">
        <v>8557</v>
      </c>
      <c r="K25" s="34">
        <v>8006</v>
      </c>
      <c r="L25" s="34">
        <v>1170</v>
      </c>
      <c r="M25" s="34">
        <v>5561</v>
      </c>
      <c r="N25" s="34">
        <v>342</v>
      </c>
      <c r="O25" s="34">
        <v>543</v>
      </c>
      <c r="P25" s="34">
        <v>9175</v>
      </c>
      <c r="Q25" s="34">
        <v>4422</v>
      </c>
      <c r="R25" s="34">
        <v>26780</v>
      </c>
      <c r="S25" s="34">
        <v>6602</v>
      </c>
      <c r="T25" s="34">
        <v>13538</v>
      </c>
      <c r="U25" s="34">
        <v>1806</v>
      </c>
      <c r="V25" s="34">
        <v>119</v>
      </c>
      <c r="W25" s="34">
        <v>29</v>
      </c>
      <c r="X25" s="34">
        <v>12344</v>
      </c>
      <c r="Y25" s="34">
        <v>943</v>
      </c>
      <c r="Z25" s="34">
        <v>397</v>
      </c>
      <c r="AA25" s="34">
        <v>1797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2"/>
      <c r="BN25" s="22"/>
      <c r="BO25" s="22"/>
      <c r="BP25" s="22"/>
      <c r="BQ25" s="22"/>
      <c r="BR25" s="22"/>
      <c r="BS25" s="22"/>
      <c r="BT25" s="22"/>
      <c r="BU25" s="22"/>
    </row>
    <row r="26" spans="1:73" s="54" customFormat="1" ht="18" customHeight="1">
      <c r="A26" s="319"/>
      <c r="B26" s="205" t="s">
        <v>101</v>
      </c>
      <c r="C26" s="34">
        <v>63022</v>
      </c>
      <c r="D26" s="34">
        <v>62794</v>
      </c>
      <c r="E26" s="34"/>
      <c r="F26" s="34"/>
      <c r="G26" s="34">
        <v>2389</v>
      </c>
      <c r="H26" s="34">
        <v>853</v>
      </c>
      <c r="I26" s="34">
        <v>9179</v>
      </c>
      <c r="J26" s="34">
        <v>4558</v>
      </c>
      <c r="K26" s="34">
        <v>4078</v>
      </c>
      <c r="L26" s="34">
        <v>682</v>
      </c>
      <c r="M26" s="34">
        <v>3365</v>
      </c>
      <c r="N26" s="34">
        <v>214</v>
      </c>
      <c r="O26" s="34">
        <v>93</v>
      </c>
      <c r="P26" s="34">
        <v>4748</v>
      </c>
      <c r="Q26" s="34">
        <v>2332</v>
      </c>
      <c r="R26" s="34">
        <v>13734</v>
      </c>
      <c r="S26" s="34">
        <v>3822</v>
      </c>
      <c r="T26" s="34">
        <v>6435</v>
      </c>
      <c r="U26" s="34">
        <v>911</v>
      </c>
      <c r="V26" s="34">
        <v>63</v>
      </c>
      <c r="W26" s="34">
        <v>23</v>
      </c>
      <c r="X26" s="34">
        <v>4868</v>
      </c>
      <c r="Y26" s="34">
        <v>313</v>
      </c>
      <c r="Z26" s="34">
        <v>134</v>
      </c>
      <c r="AA26" s="34">
        <v>228</v>
      </c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2"/>
      <c r="BN26" s="22"/>
      <c r="BO26" s="22"/>
      <c r="BP26" s="22"/>
      <c r="BQ26" s="22"/>
      <c r="BR26" s="22"/>
      <c r="BS26" s="22"/>
      <c r="BT26" s="22"/>
      <c r="BU26" s="22"/>
    </row>
    <row r="27" spans="1:73" s="54" customFormat="1" ht="18" customHeight="1">
      <c r="A27" s="319"/>
      <c r="B27" s="205" t="s">
        <v>102</v>
      </c>
      <c r="C27" s="34">
        <v>62061</v>
      </c>
      <c r="D27" s="34">
        <v>60492</v>
      </c>
      <c r="E27" s="34"/>
      <c r="F27" s="34"/>
      <c r="G27" s="34">
        <v>1081</v>
      </c>
      <c r="H27" s="34">
        <v>557</v>
      </c>
      <c r="I27" s="34">
        <v>8893</v>
      </c>
      <c r="J27" s="34">
        <v>3999</v>
      </c>
      <c r="K27" s="34">
        <v>3928</v>
      </c>
      <c r="L27" s="34">
        <v>488</v>
      </c>
      <c r="M27" s="34">
        <v>2196</v>
      </c>
      <c r="N27" s="34">
        <v>128</v>
      </c>
      <c r="O27" s="34">
        <v>450</v>
      </c>
      <c r="P27" s="34">
        <v>4427</v>
      </c>
      <c r="Q27" s="34">
        <v>2090</v>
      </c>
      <c r="R27" s="34">
        <v>13046</v>
      </c>
      <c r="S27" s="34">
        <v>2780</v>
      </c>
      <c r="T27" s="34">
        <v>7103</v>
      </c>
      <c r="U27" s="34">
        <v>895</v>
      </c>
      <c r="V27" s="34">
        <v>56</v>
      </c>
      <c r="W27" s="34">
        <v>6</v>
      </c>
      <c r="X27" s="34">
        <v>7476</v>
      </c>
      <c r="Y27" s="34">
        <v>630</v>
      </c>
      <c r="Z27" s="34">
        <v>263</v>
      </c>
      <c r="AA27" s="34">
        <v>1569</v>
      </c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1:73" s="54" customFormat="1" ht="18" customHeight="1">
      <c r="A28" s="319" t="s">
        <v>283</v>
      </c>
      <c r="B28" s="205" t="s">
        <v>100</v>
      </c>
      <c r="C28" s="34">
        <v>127711</v>
      </c>
      <c r="D28" s="34">
        <v>126004</v>
      </c>
      <c r="E28" s="34"/>
      <c r="F28" s="34"/>
      <c r="G28" s="34">
        <v>3757</v>
      </c>
      <c r="H28" s="34">
        <v>1605</v>
      </c>
      <c r="I28" s="34">
        <v>19346</v>
      </c>
      <c r="J28" s="34">
        <v>9090</v>
      </c>
      <c r="K28" s="34">
        <v>8075</v>
      </c>
      <c r="L28" s="34">
        <v>1175</v>
      </c>
      <c r="M28" s="34">
        <v>5628</v>
      </c>
      <c r="N28" s="34">
        <v>328</v>
      </c>
      <c r="O28" s="34">
        <v>578</v>
      </c>
      <c r="P28" s="34">
        <v>9085</v>
      </c>
      <c r="Q28" s="34">
        <v>4415</v>
      </c>
      <c r="R28" s="34">
        <v>27150</v>
      </c>
      <c r="S28" s="34">
        <v>6767</v>
      </c>
      <c r="T28" s="34">
        <v>13558</v>
      </c>
      <c r="U28" s="34">
        <v>1852</v>
      </c>
      <c r="V28" s="34">
        <v>118</v>
      </c>
      <c r="W28" s="34">
        <v>30</v>
      </c>
      <c r="X28" s="34">
        <v>12150</v>
      </c>
      <c r="Y28" s="34">
        <v>922</v>
      </c>
      <c r="Z28" s="34">
        <v>375</v>
      </c>
      <c r="AA28" s="34">
        <v>1707</v>
      </c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1:73" s="54" customFormat="1" ht="18" customHeight="1">
      <c r="A29" s="320"/>
      <c r="B29" s="205" t="s">
        <v>101</v>
      </c>
      <c r="C29" s="34">
        <v>64238</v>
      </c>
      <c r="D29" s="34">
        <v>64032</v>
      </c>
      <c r="E29" s="34"/>
      <c r="F29" s="34"/>
      <c r="G29" s="34">
        <v>2550</v>
      </c>
      <c r="H29" s="34">
        <v>960</v>
      </c>
      <c r="I29" s="34">
        <v>9744</v>
      </c>
      <c r="J29" s="34">
        <v>4888</v>
      </c>
      <c r="K29" s="34">
        <v>4117</v>
      </c>
      <c r="L29" s="34">
        <v>678</v>
      </c>
      <c r="M29" s="34">
        <v>3386</v>
      </c>
      <c r="N29" s="34">
        <v>211</v>
      </c>
      <c r="O29" s="34">
        <v>108</v>
      </c>
      <c r="P29" s="34">
        <v>4674</v>
      </c>
      <c r="Q29" s="34">
        <v>2327</v>
      </c>
      <c r="R29" s="34">
        <v>13947</v>
      </c>
      <c r="S29" s="34">
        <v>3881</v>
      </c>
      <c r="T29" s="34">
        <v>6379</v>
      </c>
      <c r="U29" s="34">
        <v>947</v>
      </c>
      <c r="V29" s="34">
        <v>61</v>
      </c>
      <c r="W29" s="34">
        <v>24</v>
      </c>
      <c r="X29" s="34">
        <v>4722</v>
      </c>
      <c r="Y29" s="34">
        <v>304</v>
      </c>
      <c r="Z29" s="34">
        <v>124</v>
      </c>
      <c r="AA29" s="34">
        <v>206</v>
      </c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1:73" s="54" customFormat="1" ht="18" customHeight="1">
      <c r="A30" s="320"/>
      <c r="B30" s="205" t="s">
        <v>102</v>
      </c>
      <c r="C30" s="34">
        <v>63473</v>
      </c>
      <c r="D30" s="34">
        <v>61972</v>
      </c>
      <c r="E30" s="34"/>
      <c r="F30" s="34"/>
      <c r="G30" s="34">
        <v>1207</v>
      </c>
      <c r="H30" s="34">
        <v>645</v>
      </c>
      <c r="I30" s="34">
        <v>9602</v>
      </c>
      <c r="J30" s="34">
        <v>4202</v>
      </c>
      <c r="K30" s="34">
        <v>3958</v>
      </c>
      <c r="L30" s="34">
        <v>497</v>
      </c>
      <c r="M30" s="34">
        <v>2242</v>
      </c>
      <c r="N30" s="34">
        <v>117</v>
      </c>
      <c r="O30" s="34">
        <v>470</v>
      </c>
      <c r="P30" s="34">
        <v>4411</v>
      </c>
      <c r="Q30" s="34">
        <v>2088</v>
      </c>
      <c r="R30" s="34">
        <v>13203</v>
      </c>
      <c r="S30" s="34">
        <v>2886</v>
      </c>
      <c r="T30" s="34">
        <v>7179</v>
      </c>
      <c r="U30" s="34">
        <v>905</v>
      </c>
      <c r="V30" s="34">
        <v>57</v>
      </c>
      <c r="W30" s="34">
        <v>6</v>
      </c>
      <c r="X30" s="34">
        <v>7428</v>
      </c>
      <c r="Y30" s="34">
        <v>618</v>
      </c>
      <c r="Z30" s="34">
        <v>251</v>
      </c>
      <c r="AA30" s="34">
        <v>1501</v>
      </c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2"/>
      <c r="BN30" s="22"/>
      <c r="BO30" s="22"/>
      <c r="BP30" s="22"/>
      <c r="BQ30" s="22"/>
      <c r="BR30" s="22"/>
      <c r="BS30" s="22"/>
      <c r="BT30" s="22"/>
      <c r="BU30" s="22"/>
    </row>
    <row r="31" spans="1:73" s="54" customFormat="1" ht="18" customHeight="1">
      <c r="A31" s="319" t="s">
        <v>276</v>
      </c>
      <c r="B31" s="225" t="s">
        <v>100</v>
      </c>
      <c r="C31" s="34">
        <f>C32+C33</f>
        <v>129813</v>
      </c>
      <c r="D31" s="34">
        <f aca="true" t="shared" si="0" ref="D31:AA31">D32+D33</f>
        <v>128201</v>
      </c>
      <c r="E31" s="34"/>
      <c r="F31" s="34"/>
      <c r="G31" s="34">
        <f t="shared" si="0"/>
        <v>4170</v>
      </c>
      <c r="H31" s="34">
        <f t="shared" si="0"/>
        <v>1604</v>
      </c>
      <c r="I31" s="34">
        <f t="shared" si="0"/>
        <v>20864</v>
      </c>
      <c r="J31" s="34">
        <f t="shared" si="0"/>
        <v>9650</v>
      </c>
      <c r="K31" s="34">
        <f t="shared" si="0"/>
        <v>8177</v>
      </c>
      <c r="L31" s="34">
        <f t="shared" si="0"/>
        <v>1150</v>
      </c>
      <c r="M31" s="34">
        <f t="shared" si="0"/>
        <v>5654</v>
      </c>
      <c r="N31" s="34">
        <f t="shared" si="0"/>
        <v>304</v>
      </c>
      <c r="O31" s="34">
        <f t="shared" si="0"/>
        <v>581</v>
      </c>
      <c r="P31" s="34">
        <f t="shared" si="0"/>
        <v>9156</v>
      </c>
      <c r="Q31" s="34">
        <f t="shared" si="0"/>
        <v>4279</v>
      </c>
      <c r="R31" s="34">
        <f t="shared" si="0"/>
        <v>27456</v>
      </c>
      <c r="S31" s="34">
        <f t="shared" si="0"/>
        <v>6626</v>
      </c>
      <c r="T31" s="34">
        <f t="shared" si="0"/>
        <v>13561</v>
      </c>
      <c r="U31" s="34">
        <f t="shared" si="0"/>
        <v>1694</v>
      </c>
      <c r="V31" s="34">
        <f t="shared" si="0"/>
        <v>117</v>
      </c>
      <c r="W31" s="34">
        <f t="shared" si="0"/>
        <v>31</v>
      </c>
      <c r="X31" s="34">
        <f t="shared" si="0"/>
        <v>11920</v>
      </c>
      <c r="Y31" s="34">
        <f t="shared" si="0"/>
        <v>843</v>
      </c>
      <c r="Z31" s="34">
        <f t="shared" si="0"/>
        <v>364</v>
      </c>
      <c r="AA31" s="34">
        <f t="shared" si="0"/>
        <v>1612</v>
      </c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1:73" s="54" customFormat="1" ht="18" customHeight="1">
      <c r="A32" s="320"/>
      <c r="B32" s="225" t="s">
        <v>101</v>
      </c>
      <c r="C32" s="34">
        <f>D32+AA32</f>
        <v>65366</v>
      </c>
      <c r="D32" s="34">
        <f>SUM(G32:Z32)</f>
        <v>65175</v>
      </c>
      <c r="E32" s="34"/>
      <c r="F32" s="34"/>
      <c r="G32" s="34">
        <v>2764</v>
      </c>
      <c r="H32" s="34">
        <v>980</v>
      </c>
      <c r="I32" s="34">
        <v>10531</v>
      </c>
      <c r="J32" s="34">
        <v>5149</v>
      </c>
      <c r="K32" s="34">
        <v>4185</v>
      </c>
      <c r="L32" s="34">
        <v>677</v>
      </c>
      <c r="M32" s="34">
        <v>3401</v>
      </c>
      <c r="N32" s="34">
        <v>195</v>
      </c>
      <c r="O32" s="34">
        <v>110</v>
      </c>
      <c r="P32" s="34">
        <v>4676</v>
      </c>
      <c r="Q32" s="34">
        <v>2308</v>
      </c>
      <c r="R32" s="34">
        <v>14127</v>
      </c>
      <c r="S32" s="34">
        <v>3858</v>
      </c>
      <c r="T32" s="34">
        <v>6337</v>
      </c>
      <c r="U32" s="34">
        <v>857</v>
      </c>
      <c r="V32" s="34">
        <v>60</v>
      </c>
      <c r="W32" s="34">
        <v>25</v>
      </c>
      <c r="X32" s="34">
        <v>4559</v>
      </c>
      <c r="Y32" s="34">
        <v>257</v>
      </c>
      <c r="Z32" s="34">
        <v>119</v>
      </c>
      <c r="AA32" s="34">
        <v>191</v>
      </c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1:64" s="22" customFormat="1" ht="18" customHeight="1">
      <c r="A33" s="320"/>
      <c r="B33" s="225" t="s">
        <v>102</v>
      </c>
      <c r="C33" s="34">
        <f>D33+AA33</f>
        <v>64447</v>
      </c>
      <c r="D33" s="34">
        <f>SUM(G33:Z33)</f>
        <v>63026</v>
      </c>
      <c r="E33" s="34"/>
      <c r="F33" s="34"/>
      <c r="G33" s="34">
        <v>1406</v>
      </c>
      <c r="H33" s="34">
        <v>624</v>
      </c>
      <c r="I33" s="34">
        <v>10333</v>
      </c>
      <c r="J33" s="34">
        <v>4501</v>
      </c>
      <c r="K33" s="34">
        <v>3992</v>
      </c>
      <c r="L33" s="34">
        <v>473</v>
      </c>
      <c r="M33" s="34">
        <v>2253</v>
      </c>
      <c r="N33" s="34">
        <v>109</v>
      </c>
      <c r="O33" s="34">
        <v>471</v>
      </c>
      <c r="P33" s="34">
        <v>4480</v>
      </c>
      <c r="Q33" s="34">
        <v>1971</v>
      </c>
      <c r="R33" s="34">
        <v>13329</v>
      </c>
      <c r="S33" s="34">
        <v>2768</v>
      </c>
      <c r="T33" s="34">
        <v>7224</v>
      </c>
      <c r="U33" s="34">
        <v>837</v>
      </c>
      <c r="V33" s="34">
        <v>57</v>
      </c>
      <c r="W33" s="34">
        <v>6</v>
      </c>
      <c r="X33" s="34">
        <v>7361</v>
      </c>
      <c r="Y33" s="34">
        <v>586</v>
      </c>
      <c r="Z33" s="34">
        <v>245</v>
      </c>
      <c r="AA33" s="34">
        <v>1421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</row>
    <row r="34" spans="1:64" s="22" customFormat="1" ht="18" customHeight="1">
      <c r="A34" s="319" t="s">
        <v>286</v>
      </c>
      <c r="B34" s="225" t="s">
        <v>100</v>
      </c>
      <c r="C34" s="34">
        <f>SUM(D34,AA34)</f>
        <v>131850</v>
      </c>
      <c r="D34" s="34">
        <f>SUM(G34:Z34)</f>
        <v>130335</v>
      </c>
      <c r="E34" s="34"/>
      <c r="F34" s="34"/>
      <c r="G34" s="34">
        <f>SUM(G35:G36)</f>
        <v>4511</v>
      </c>
      <c r="H34" s="34">
        <f>SUM(H35:H36)</f>
        <v>1643</v>
      </c>
      <c r="I34" s="34">
        <f>SUM(I35:I36)</f>
        <v>22292</v>
      </c>
      <c r="J34" s="34">
        <f aca="true" t="shared" si="1" ref="J34:AA34">SUM(J35:J36)</f>
        <v>10046</v>
      </c>
      <c r="K34" s="34">
        <f t="shared" si="1"/>
        <v>8286</v>
      </c>
      <c r="L34" s="34">
        <f t="shared" si="1"/>
        <v>1167</v>
      </c>
      <c r="M34" s="34">
        <f t="shared" si="1"/>
        <v>5663</v>
      </c>
      <c r="N34" s="34">
        <f t="shared" si="1"/>
        <v>311</v>
      </c>
      <c r="O34" s="34">
        <f t="shared" si="1"/>
        <v>570</v>
      </c>
      <c r="P34" s="34">
        <f t="shared" si="1"/>
        <v>9222</v>
      </c>
      <c r="Q34" s="34">
        <f t="shared" si="1"/>
        <v>4186</v>
      </c>
      <c r="R34" s="34">
        <f t="shared" si="1"/>
        <v>27636</v>
      </c>
      <c r="S34" s="34">
        <f t="shared" si="1"/>
        <v>6545</v>
      </c>
      <c r="T34" s="34">
        <f t="shared" si="1"/>
        <v>13468</v>
      </c>
      <c r="U34" s="34">
        <f t="shared" si="1"/>
        <v>1768</v>
      </c>
      <c r="V34" s="34">
        <f t="shared" si="1"/>
        <v>115</v>
      </c>
      <c r="W34" s="34">
        <f t="shared" si="1"/>
        <v>30</v>
      </c>
      <c r="X34" s="34">
        <f t="shared" si="1"/>
        <v>11690</v>
      </c>
      <c r="Y34" s="34">
        <f t="shared" si="1"/>
        <v>841</v>
      </c>
      <c r="Z34" s="34">
        <f t="shared" si="1"/>
        <v>345</v>
      </c>
      <c r="AA34" s="34">
        <f t="shared" si="1"/>
        <v>1515</v>
      </c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</row>
    <row r="35" spans="1:64" s="22" customFormat="1" ht="18" customHeight="1">
      <c r="A35" s="320"/>
      <c r="B35" s="225" t="s">
        <v>101</v>
      </c>
      <c r="C35" s="34">
        <v>66333</v>
      </c>
      <c r="D35" s="34">
        <v>859604</v>
      </c>
      <c r="E35" s="34"/>
      <c r="F35" s="34"/>
      <c r="G35" s="34">
        <v>2987</v>
      </c>
      <c r="H35" s="34">
        <v>983</v>
      </c>
      <c r="I35" s="226">
        <v>11229</v>
      </c>
      <c r="J35" s="226">
        <v>5386</v>
      </c>
      <c r="K35" s="226">
        <v>4245</v>
      </c>
      <c r="L35" s="226">
        <v>682</v>
      </c>
      <c r="M35" s="226">
        <v>3400</v>
      </c>
      <c r="N35" s="226">
        <v>199</v>
      </c>
      <c r="O35" s="226">
        <v>115</v>
      </c>
      <c r="P35" s="226">
        <v>4678</v>
      </c>
      <c r="Q35" s="226">
        <v>2226</v>
      </c>
      <c r="R35" s="226">
        <v>14208</v>
      </c>
      <c r="S35" s="226">
        <v>3822</v>
      </c>
      <c r="T35" s="226">
        <v>6261</v>
      </c>
      <c r="U35" s="226">
        <v>902</v>
      </c>
      <c r="V35" s="226">
        <v>57</v>
      </c>
      <c r="W35" s="226">
        <v>24</v>
      </c>
      <c r="X35" s="226">
        <v>4399</v>
      </c>
      <c r="Y35" s="226">
        <v>255</v>
      </c>
      <c r="Z35" s="226">
        <v>107</v>
      </c>
      <c r="AA35" s="226">
        <v>168</v>
      </c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</row>
    <row r="36" spans="1:64" s="22" customFormat="1" ht="18" customHeight="1">
      <c r="A36" s="320"/>
      <c r="B36" s="225" t="s">
        <v>102</v>
      </c>
      <c r="C36" s="34">
        <v>869959</v>
      </c>
      <c r="D36" s="34">
        <v>851429</v>
      </c>
      <c r="E36" s="34"/>
      <c r="F36" s="34"/>
      <c r="G36" s="34">
        <v>1524</v>
      </c>
      <c r="H36" s="34">
        <v>660</v>
      </c>
      <c r="I36" s="191">
        <v>11063</v>
      </c>
      <c r="J36" s="191">
        <v>4660</v>
      </c>
      <c r="K36" s="191">
        <v>4041</v>
      </c>
      <c r="L36" s="191">
        <v>485</v>
      </c>
      <c r="M36" s="191">
        <v>2263</v>
      </c>
      <c r="N36" s="191">
        <v>112</v>
      </c>
      <c r="O36" s="191">
        <v>455</v>
      </c>
      <c r="P36" s="226">
        <v>4544</v>
      </c>
      <c r="Q36" s="226">
        <v>1960</v>
      </c>
      <c r="R36" s="226">
        <v>13428</v>
      </c>
      <c r="S36" s="226">
        <v>2723</v>
      </c>
      <c r="T36" s="226">
        <v>7207</v>
      </c>
      <c r="U36" s="226">
        <v>866</v>
      </c>
      <c r="V36" s="226">
        <v>58</v>
      </c>
      <c r="W36" s="226">
        <v>6</v>
      </c>
      <c r="X36" s="226">
        <v>7291</v>
      </c>
      <c r="Y36" s="226">
        <v>586</v>
      </c>
      <c r="Z36" s="226">
        <v>238</v>
      </c>
      <c r="AA36" s="226">
        <v>1347</v>
      </c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</row>
    <row r="37" spans="1:73" s="54" customFormat="1" ht="18" customHeight="1">
      <c r="A37" s="319" t="s">
        <v>305</v>
      </c>
      <c r="B37" s="205" t="s">
        <v>100</v>
      </c>
      <c r="C37" s="226">
        <f>SUM(D37,AA37)</f>
        <v>135778</v>
      </c>
      <c r="D37" s="226">
        <f>SUM(E37:Z37)</f>
        <v>134356</v>
      </c>
      <c r="E37" s="226">
        <f aca="true" t="shared" si="2" ref="E37:AA37">SUM(E38:E39)</f>
        <v>306</v>
      </c>
      <c r="F37" s="226">
        <f t="shared" si="2"/>
        <v>179</v>
      </c>
      <c r="G37" s="226">
        <f t="shared" si="2"/>
        <v>4714</v>
      </c>
      <c r="H37" s="226">
        <f t="shared" si="2"/>
        <v>1558</v>
      </c>
      <c r="I37" s="226">
        <f t="shared" si="2"/>
        <v>24483</v>
      </c>
      <c r="J37" s="226">
        <f t="shared" si="2"/>
        <v>10272</v>
      </c>
      <c r="K37" s="226">
        <f t="shared" si="2"/>
        <v>8503</v>
      </c>
      <c r="L37" s="226">
        <f t="shared" si="2"/>
        <v>1152</v>
      </c>
      <c r="M37" s="226">
        <f t="shared" si="2"/>
        <v>5774</v>
      </c>
      <c r="N37" s="226">
        <f t="shared" si="2"/>
        <v>305</v>
      </c>
      <c r="O37" s="226">
        <f t="shared" si="2"/>
        <v>569</v>
      </c>
      <c r="P37" s="226">
        <f t="shared" si="2"/>
        <v>9315</v>
      </c>
      <c r="Q37" s="226">
        <f t="shared" si="2"/>
        <v>4156</v>
      </c>
      <c r="R37" s="226">
        <f t="shared" si="2"/>
        <v>28467</v>
      </c>
      <c r="S37" s="226">
        <f t="shared" si="2"/>
        <v>6590</v>
      </c>
      <c r="T37" s="226">
        <f t="shared" si="2"/>
        <v>13330</v>
      </c>
      <c r="U37" s="226">
        <f t="shared" si="2"/>
        <v>1831</v>
      </c>
      <c r="V37" s="226">
        <f t="shared" si="2"/>
        <v>114</v>
      </c>
      <c r="W37" s="226">
        <f t="shared" si="2"/>
        <v>33</v>
      </c>
      <c r="X37" s="226">
        <f t="shared" si="2"/>
        <v>11486</v>
      </c>
      <c r="Y37" s="226">
        <f t="shared" si="2"/>
        <v>887</v>
      </c>
      <c r="Z37" s="226">
        <f t="shared" si="2"/>
        <v>332</v>
      </c>
      <c r="AA37" s="226">
        <f t="shared" si="2"/>
        <v>1422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2"/>
      <c r="BN37" s="22"/>
      <c r="BO37" s="22"/>
      <c r="BP37" s="22"/>
      <c r="BQ37" s="22"/>
      <c r="BR37" s="22"/>
      <c r="BS37" s="22"/>
      <c r="BT37" s="22"/>
      <c r="BU37" s="22"/>
    </row>
    <row r="38" spans="1:73" s="54" customFormat="1" ht="18" customHeight="1">
      <c r="A38" s="320"/>
      <c r="B38" s="205" t="s">
        <v>101</v>
      </c>
      <c r="C38" s="226">
        <f>SUM(D38,AA38)</f>
        <v>68100</v>
      </c>
      <c r="D38" s="226">
        <f>SUM(E38:Z38)</f>
        <v>67942</v>
      </c>
      <c r="E38" s="226">
        <v>245</v>
      </c>
      <c r="F38" s="226">
        <v>130</v>
      </c>
      <c r="G38" s="226">
        <v>3051</v>
      </c>
      <c r="H38" s="226">
        <v>910</v>
      </c>
      <c r="I38" s="226">
        <v>12204</v>
      </c>
      <c r="J38" s="226">
        <v>5519</v>
      </c>
      <c r="K38" s="226">
        <v>4318</v>
      </c>
      <c r="L38" s="226">
        <v>663</v>
      </c>
      <c r="M38" s="226">
        <v>3408</v>
      </c>
      <c r="N38" s="226">
        <v>192</v>
      </c>
      <c r="O38" s="226">
        <v>124</v>
      </c>
      <c r="P38" s="226">
        <v>4695</v>
      </c>
      <c r="Q38" s="226">
        <v>2212</v>
      </c>
      <c r="R38" s="226">
        <v>14585</v>
      </c>
      <c r="S38" s="226">
        <v>3863</v>
      </c>
      <c r="T38" s="226">
        <v>6197</v>
      </c>
      <c r="U38" s="226">
        <v>907</v>
      </c>
      <c r="V38" s="226">
        <v>58</v>
      </c>
      <c r="W38" s="226">
        <v>26</v>
      </c>
      <c r="X38" s="226">
        <v>4272</v>
      </c>
      <c r="Y38" s="226">
        <v>265</v>
      </c>
      <c r="Z38" s="226">
        <v>98</v>
      </c>
      <c r="AA38" s="226">
        <v>158</v>
      </c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54" customFormat="1" ht="18" customHeight="1" thickBot="1">
      <c r="A39" s="339"/>
      <c r="B39" s="209" t="s">
        <v>102</v>
      </c>
      <c r="C39" s="226">
        <f>SUM(D39,AA39)</f>
        <v>67678</v>
      </c>
      <c r="D39" s="226">
        <f>SUM(E39:Z39)</f>
        <v>66414</v>
      </c>
      <c r="E39" s="226">
        <v>61</v>
      </c>
      <c r="F39" s="226">
        <v>49</v>
      </c>
      <c r="G39" s="226">
        <v>1663</v>
      </c>
      <c r="H39" s="226">
        <v>648</v>
      </c>
      <c r="I39" s="226">
        <v>12279</v>
      </c>
      <c r="J39" s="226">
        <v>4753</v>
      </c>
      <c r="K39" s="226">
        <v>4185</v>
      </c>
      <c r="L39" s="226">
        <v>489</v>
      </c>
      <c r="M39" s="226">
        <v>2366</v>
      </c>
      <c r="N39" s="226">
        <v>113</v>
      </c>
      <c r="O39" s="227">
        <v>445</v>
      </c>
      <c r="P39" s="226">
        <v>4620</v>
      </c>
      <c r="Q39" s="226">
        <v>1944</v>
      </c>
      <c r="R39" s="226">
        <v>13882</v>
      </c>
      <c r="S39" s="226">
        <v>2727</v>
      </c>
      <c r="T39" s="226">
        <v>7133</v>
      </c>
      <c r="U39" s="226">
        <v>924</v>
      </c>
      <c r="V39" s="226">
        <v>56</v>
      </c>
      <c r="W39" s="226">
        <v>7</v>
      </c>
      <c r="X39" s="226">
        <v>7214</v>
      </c>
      <c r="Y39" s="226">
        <v>622</v>
      </c>
      <c r="Z39" s="226">
        <v>234</v>
      </c>
      <c r="AA39" s="226">
        <v>1264</v>
      </c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27" s="102" customFormat="1" ht="16.5">
      <c r="A40" s="62" t="s">
        <v>288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44" t="s">
        <v>289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s="102" customFormat="1" ht="16.5">
      <c r="A41" s="62"/>
      <c r="B41" s="104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44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</row>
    <row r="42" spans="1:27" ht="15.75">
      <c r="A42" s="338" t="s">
        <v>68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 t="s">
        <v>69</v>
      </c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</sheetData>
  <sheetProtection/>
  <mergeCells count="52">
    <mergeCell ref="A7:A8"/>
    <mergeCell ref="G5:H6"/>
    <mergeCell ref="L7:L8"/>
    <mergeCell ref="V5:W6"/>
    <mergeCell ref="E5:F6"/>
    <mergeCell ref="P7:P8"/>
    <mergeCell ref="K7:K8"/>
    <mergeCell ref="D5:D6"/>
    <mergeCell ref="G7:G8"/>
    <mergeCell ref="W7:W8"/>
    <mergeCell ref="B5:B6"/>
    <mergeCell ref="C5:C6"/>
    <mergeCell ref="P5:Q6"/>
    <mergeCell ref="I5:J6"/>
    <mergeCell ref="A42:N42"/>
    <mergeCell ref="O42:AA42"/>
    <mergeCell ref="A28:A30"/>
    <mergeCell ref="A37:A39"/>
    <mergeCell ref="A25:A27"/>
    <mergeCell ref="X5:Y6"/>
    <mergeCell ref="Z5:Z7"/>
    <mergeCell ref="K6:L6"/>
    <mergeCell ref="A10:A12"/>
    <mergeCell ref="H7:H8"/>
    <mergeCell ref="I7:I8"/>
    <mergeCell ref="A5:A6"/>
    <mergeCell ref="T4:U4"/>
    <mergeCell ref="S7:S8"/>
    <mergeCell ref="J7:J8"/>
    <mergeCell ref="Q7:Q8"/>
    <mergeCell ref="M7:N7"/>
    <mergeCell ref="R5:S6"/>
    <mergeCell ref="O2:AA2"/>
    <mergeCell ref="X7:X8"/>
    <mergeCell ref="Y7:Y8"/>
    <mergeCell ref="Z8:Z9"/>
    <mergeCell ref="T7:T8"/>
    <mergeCell ref="U7:U8"/>
    <mergeCell ref="R7:R8"/>
    <mergeCell ref="AA4:AA7"/>
    <mergeCell ref="V7:V8"/>
    <mergeCell ref="T5:U6"/>
    <mergeCell ref="D4:N4"/>
    <mergeCell ref="E7:E8"/>
    <mergeCell ref="F7:F8"/>
    <mergeCell ref="A34:A36"/>
    <mergeCell ref="A31:A33"/>
    <mergeCell ref="A2:N2"/>
    <mergeCell ref="A22:A24"/>
    <mergeCell ref="A13:A15"/>
    <mergeCell ref="A19:A21"/>
    <mergeCell ref="A16:A1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9">
      <selection activeCell="D14" sqref="D14"/>
    </sheetView>
  </sheetViews>
  <sheetFormatPr defaultColWidth="10.625" defaultRowHeight="21.75" customHeight="1"/>
  <cols>
    <col min="1" max="1" width="12.00390625" style="75" customWidth="1"/>
    <col min="2" max="5" width="12.00390625" style="68" customWidth="1"/>
    <col min="6" max="6" width="12.00390625" style="69" customWidth="1"/>
    <col min="7" max="7" width="12.00390625" style="44" customWidth="1"/>
    <col min="8" max="8" width="10.00390625" style="70" customWidth="1"/>
    <col min="9" max="16" width="10.00390625" style="44" customWidth="1"/>
    <col min="17" max="38" width="7.00390625" style="44" customWidth="1"/>
    <col min="39" max="16384" width="10.625" style="44" customWidth="1"/>
  </cols>
  <sheetData>
    <row r="1" spans="1:16" s="65" customFormat="1" ht="14.25">
      <c r="A1" s="64" t="s">
        <v>65</v>
      </c>
      <c r="B1" s="106"/>
      <c r="C1" s="106"/>
      <c r="D1" s="106"/>
      <c r="E1" s="106"/>
      <c r="F1" s="110"/>
      <c r="P1" s="66" t="s">
        <v>113</v>
      </c>
    </row>
    <row r="2" spans="1:16" s="71" customFormat="1" ht="21">
      <c r="A2" s="358" t="s">
        <v>115</v>
      </c>
      <c r="B2" s="359"/>
      <c r="C2" s="359"/>
      <c r="D2" s="359"/>
      <c r="E2" s="359"/>
      <c r="F2" s="359"/>
      <c r="G2" s="359"/>
      <c r="H2" s="360" t="s">
        <v>228</v>
      </c>
      <c r="I2" s="360"/>
      <c r="J2" s="360"/>
      <c r="K2" s="360"/>
      <c r="L2" s="360"/>
      <c r="M2" s="360"/>
      <c r="N2" s="360"/>
      <c r="O2" s="360"/>
      <c r="P2" s="360"/>
    </row>
    <row r="3" spans="1:16" s="65" customFormat="1" ht="15" thickBot="1">
      <c r="A3" s="83"/>
      <c r="B3" s="84"/>
      <c r="C3" s="84"/>
      <c r="D3" s="84"/>
      <c r="E3" s="84"/>
      <c r="F3" s="111"/>
      <c r="G3" s="116" t="s">
        <v>114</v>
      </c>
      <c r="H3" s="112"/>
      <c r="I3" s="84"/>
      <c r="J3" s="84"/>
      <c r="K3" s="84"/>
      <c r="L3" s="84"/>
      <c r="M3" s="84"/>
      <c r="N3" s="84"/>
      <c r="O3" s="111"/>
      <c r="P3" s="85" t="s">
        <v>109</v>
      </c>
    </row>
    <row r="4" spans="1:17" s="65" customFormat="1" ht="37.5" customHeight="1">
      <c r="A4" s="353" t="s">
        <v>229</v>
      </c>
      <c r="B4" s="132" t="s">
        <v>230</v>
      </c>
      <c r="C4" s="92"/>
      <c r="D4" s="133"/>
      <c r="E4" s="132" t="s">
        <v>231</v>
      </c>
      <c r="F4" s="92"/>
      <c r="G4" s="233"/>
      <c r="H4" s="355" t="s">
        <v>232</v>
      </c>
      <c r="I4" s="356"/>
      <c r="J4" s="357"/>
      <c r="K4" s="132" t="s">
        <v>233</v>
      </c>
      <c r="L4" s="92"/>
      <c r="M4" s="133"/>
      <c r="N4" s="132" t="s">
        <v>234</v>
      </c>
      <c r="O4" s="92"/>
      <c r="P4" s="134"/>
      <c r="Q4" s="102"/>
    </row>
    <row r="5" spans="1:17" s="65" customFormat="1" ht="37.5" customHeight="1" thickBot="1">
      <c r="A5" s="354"/>
      <c r="B5" s="135" t="s">
        <v>235</v>
      </c>
      <c r="C5" s="136" t="s">
        <v>236</v>
      </c>
      <c r="D5" s="136" t="s">
        <v>237</v>
      </c>
      <c r="E5" s="135" t="s">
        <v>235</v>
      </c>
      <c r="F5" s="136" t="s">
        <v>236</v>
      </c>
      <c r="G5" s="136" t="s">
        <v>237</v>
      </c>
      <c r="H5" s="137" t="s">
        <v>235</v>
      </c>
      <c r="I5" s="138" t="s">
        <v>236</v>
      </c>
      <c r="J5" s="136" t="s">
        <v>237</v>
      </c>
      <c r="K5" s="135" t="s">
        <v>235</v>
      </c>
      <c r="L5" s="138" t="s">
        <v>236</v>
      </c>
      <c r="M5" s="136" t="s">
        <v>237</v>
      </c>
      <c r="N5" s="135" t="s">
        <v>235</v>
      </c>
      <c r="O5" s="138" t="s">
        <v>236</v>
      </c>
      <c r="P5" s="139" t="s">
        <v>237</v>
      </c>
      <c r="Q5" s="102"/>
    </row>
    <row r="6" spans="1:17" s="54" customFormat="1" ht="51" customHeight="1">
      <c r="A6" s="164" t="s">
        <v>277</v>
      </c>
      <c r="B6" s="210">
        <v>140641</v>
      </c>
      <c r="C6" s="37">
        <v>72066</v>
      </c>
      <c r="D6" s="37">
        <v>68575</v>
      </c>
      <c r="E6" s="37">
        <v>66474</v>
      </c>
      <c r="F6" s="37">
        <v>36247</v>
      </c>
      <c r="G6" s="37">
        <v>30227</v>
      </c>
      <c r="H6" s="206">
        <v>62262</v>
      </c>
      <c r="I6" s="34">
        <v>31525</v>
      </c>
      <c r="J6" s="34">
        <v>30737</v>
      </c>
      <c r="K6" s="34">
        <v>6857</v>
      </c>
      <c r="L6" s="34">
        <v>3246</v>
      </c>
      <c r="M6" s="34">
        <v>3611</v>
      </c>
      <c r="N6" s="34">
        <v>5048</v>
      </c>
      <c r="O6" s="34">
        <v>1048</v>
      </c>
      <c r="P6" s="34">
        <v>4000</v>
      </c>
      <c r="Q6" s="22"/>
    </row>
    <row r="7" spans="1:17" s="54" customFormat="1" ht="51" customHeight="1">
      <c r="A7" s="164" t="s">
        <v>278</v>
      </c>
      <c r="B7" s="210">
        <v>142895</v>
      </c>
      <c r="C7" s="37">
        <v>73180</v>
      </c>
      <c r="D7" s="37">
        <v>69715</v>
      </c>
      <c r="E7" s="37">
        <v>67268</v>
      </c>
      <c r="F7" s="37">
        <v>36708</v>
      </c>
      <c r="G7" s="37">
        <v>30560</v>
      </c>
      <c r="H7" s="206">
        <v>63034</v>
      </c>
      <c r="I7" s="34">
        <v>31895</v>
      </c>
      <c r="J7" s="34">
        <v>31139</v>
      </c>
      <c r="K7" s="34">
        <v>7409</v>
      </c>
      <c r="L7" s="34">
        <v>3529</v>
      </c>
      <c r="M7" s="34">
        <v>3880</v>
      </c>
      <c r="N7" s="34">
        <v>5184</v>
      </c>
      <c r="O7" s="34">
        <v>1048</v>
      </c>
      <c r="P7" s="34">
        <v>4136</v>
      </c>
      <c r="Q7" s="22"/>
    </row>
    <row r="8" spans="1:17" s="54" customFormat="1" ht="51" customHeight="1">
      <c r="A8" s="164" t="s">
        <v>279</v>
      </c>
      <c r="B8" s="210">
        <v>145347</v>
      </c>
      <c r="C8" s="37">
        <v>74257</v>
      </c>
      <c r="D8" s="37">
        <v>71090</v>
      </c>
      <c r="E8" s="37">
        <v>67767</v>
      </c>
      <c r="F8" s="37">
        <v>36989</v>
      </c>
      <c r="G8" s="37">
        <v>30778</v>
      </c>
      <c r="H8" s="206">
        <v>64383</v>
      </c>
      <c r="I8" s="34">
        <v>32505</v>
      </c>
      <c r="J8" s="34">
        <v>31878</v>
      </c>
      <c r="K8" s="34">
        <v>7821</v>
      </c>
      <c r="L8" s="34">
        <v>3709</v>
      </c>
      <c r="M8" s="34">
        <v>4112</v>
      </c>
      <c r="N8" s="34">
        <v>5376</v>
      </c>
      <c r="O8" s="34">
        <v>1054</v>
      </c>
      <c r="P8" s="34">
        <v>4322</v>
      </c>
      <c r="Q8" s="22"/>
    </row>
    <row r="9" spans="1:16" s="22" customFormat="1" ht="51" customHeight="1">
      <c r="A9" s="164" t="s">
        <v>280</v>
      </c>
      <c r="B9" s="210">
        <v>148092</v>
      </c>
      <c r="C9" s="37">
        <v>75400</v>
      </c>
      <c r="D9" s="37">
        <v>72692</v>
      </c>
      <c r="E9" s="37">
        <v>68933</v>
      </c>
      <c r="F9" s="37">
        <v>37618</v>
      </c>
      <c r="G9" s="37">
        <v>31315</v>
      </c>
      <c r="H9" s="37">
        <v>65184</v>
      </c>
      <c r="I9" s="37">
        <v>32704</v>
      </c>
      <c r="J9" s="37">
        <v>32480</v>
      </c>
      <c r="K9" s="37">
        <v>8398</v>
      </c>
      <c r="L9" s="37">
        <v>3975</v>
      </c>
      <c r="M9" s="37">
        <v>4423</v>
      </c>
      <c r="N9" s="37">
        <v>5577</v>
      </c>
      <c r="O9" s="37">
        <v>1103</v>
      </c>
      <c r="P9" s="37">
        <v>4474</v>
      </c>
    </row>
    <row r="10" spans="1:16" s="22" customFormat="1" ht="51" customHeight="1">
      <c r="A10" s="164" t="s">
        <v>281</v>
      </c>
      <c r="B10" s="210">
        <v>150926</v>
      </c>
      <c r="C10" s="37">
        <v>76705</v>
      </c>
      <c r="D10" s="37">
        <v>74221</v>
      </c>
      <c r="E10" s="37">
        <v>69865</v>
      </c>
      <c r="F10" s="37">
        <v>38137</v>
      </c>
      <c r="G10" s="37">
        <v>31728</v>
      </c>
      <c r="H10" s="37">
        <v>66204</v>
      </c>
      <c r="I10" s="37">
        <v>33174</v>
      </c>
      <c r="J10" s="37">
        <v>33030</v>
      </c>
      <c r="K10" s="37">
        <v>9050</v>
      </c>
      <c r="L10" s="37">
        <v>4265</v>
      </c>
      <c r="M10" s="37">
        <v>4785</v>
      </c>
      <c r="N10" s="37">
        <v>5807</v>
      </c>
      <c r="O10" s="37">
        <v>1129</v>
      </c>
      <c r="P10" s="37">
        <v>4678</v>
      </c>
    </row>
    <row r="11" spans="1:23" s="22" customFormat="1" ht="51" customHeight="1">
      <c r="A11" s="165" t="s">
        <v>282</v>
      </c>
      <c r="B11" s="210">
        <v>152441</v>
      </c>
      <c r="C11" s="37">
        <v>77475</v>
      </c>
      <c r="D11" s="37">
        <v>74966</v>
      </c>
      <c r="E11" s="37">
        <v>69740</v>
      </c>
      <c r="F11" s="37">
        <v>38168</v>
      </c>
      <c r="G11" s="37">
        <v>31572</v>
      </c>
      <c r="H11" s="37">
        <v>67173</v>
      </c>
      <c r="I11" s="37">
        <v>33695</v>
      </c>
      <c r="J11" s="37">
        <v>33478</v>
      </c>
      <c r="K11" s="37">
        <v>9546</v>
      </c>
      <c r="L11" s="37">
        <v>4470</v>
      </c>
      <c r="M11" s="37">
        <v>5076</v>
      </c>
      <c r="N11" s="37">
        <v>5982</v>
      </c>
      <c r="O11" s="37">
        <v>1142</v>
      </c>
      <c r="P11" s="37">
        <v>4840</v>
      </c>
      <c r="R11" s="54"/>
      <c r="S11" s="54"/>
      <c r="T11" s="54"/>
      <c r="U11" s="54"/>
      <c r="V11" s="54"/>
      <c r="W11" s="54"/>
    </row>
    <row r="12" spans="1:16" s="22" customFormat="1" ht="51" customHeight="1">
      <c r="A12" s="165" t="s">
        <v>283</v>
      </c>
      <c r="B12" s="37">
        <v>154324</v>
      </c>
      <c r="C12" s="37">
        <v>78292</v>
      </c>
      <c r="D12" s="37">
        <v>76032</v>
      </c>
      <c r="E12" s="37">
        <v>70221</v>
      </c>
      <c r="F12" s="37">
        <v>38435</v>
      </c>
      <c r="G12" s="37">
        <v>31786</v>
      </c>
      <c r="H12" s="37">
        <v>67870</v>
      </c>
      <c r="I12" s="37">
        <v>34000</v>
      </c>
      <c r="J12" s="37">
        <v>33870</v>
      </c>
      <c r="K12" s="37">
        <v>10019</v>
      </c>
      <c r="L12" s="37">
        <v>4677</v>
      </c>
      <c r="M12" s="37">
        <v>5342</v>
      </c>
      <c r="N12" s="37">
        <v>6214</v>
      </c>
      <c r="O12" s="37">
        <v>1180</v>
      </c>
      <c r="P12" s="37">
        <v>5034</v>
      </c>
    </row>
    <row r="13" spans="1:16" s="22" customFormat="1" ht="51" customHeight="1">
      <c r="A13" s="165" t="s">
        <v>276</v>
      </c>
      <c r="B13" s="37">
        <f>C13+D13</f>
        <v>155754</v>
      </c>
      <c r="C13" s="37">
        <f>F13+I13+L13+O13</f>
        <v>79079</v>
      </c>
      <c r="D13" s="37">
        <f>G13+J13+M13+P13</f>
        <v>76675</v>
      </c>
      <c r="E13" s="37">
        <f>F13+G13</f>
        <v>70353</v>
      </c>
      <c r="F13" s="37">
        <v>38578</v>
      </c>
      <c r="G13" s="37">
        <v>31775</v>
      </c>
      <c r="H13" s="37">
        <f>I13+J13</f>
        <v>68479</v>
      </c>
      <c r="I13" s="37">
        <v>34369</v>
      </c>
      <c r="J13" s="37">
        <v>34110</v>
      </c>
      <c r="K13" s="37">
        <f>L13+M13</f>
        <v>10514</v>
      </c>
      <c r="L13" s="37">
        <v>4937</v>
      </c>
      <c r="M13" s="37">
        <v>5577</v>
      </c>
      <c r="N13" s="37">
        <f>O13+P13</f>
        <v>6408</v>
      </c>
      <c r="O13" s="37">
        <v>1195</v>
      </c>
      <c r="P13" s="37">
        <v>5213</v>
      </c>
    </row>
    <row r="14" spans="1:16" s="22" customFormat="1" ht="51" customHeight="1">
      <c r="A14" s="165" t="s">
        <v>286</v>
      </c>
      <c r="B14" s="37">
        <f>SUM(C14:D14)</f>
        <v>157200</v>
      </c>
      <c r="C14" s="37">
        <f>SUM(F14,I14,L14,O14)</f>
        <v>79758</v>
      </c>
      <c r="D14" s="37">
        <f>SUM(G14,J14,M14,P14)</f>
        <v>77442</v>
      </c>
      <c r="E14" s="37">
        <f>SUM(F14:G14)</f>
        <v>70537</v>
      </c>
      <c r="F14" s="37">
        <v>38693</v>
      </c>
      <c r="G14" s="37">
        <v>31844</v>
      </c>
      <c r="H14" s="37">
        <f>SUM(I14:J14)</f>
        <v>69067</v>
      </c>
      <c r="I14" s="37">
        <v>34684</v>
      </c>
      <c r="J14" s="37">
        <v>34383</v>
      </c>
      <c r="K14" s="37">
        <f>SUM(L14:M14)</f>
        <v>10936</v>
      </c>
      <c r="L14" s="37">
        <v>5161</v>
      </c>
      <c r="M14" s="37">
        <v>5775</v>
      </c>
      <c r="N14" s="37">
        <f>SUM(O14:P14)</f>
        <v>6660</v>
      </c>
      <c r="O14" s="37">
        <v>1220</v>
      </c>
      <c r="P14" s="37">
        <v>5440</v>
      </c>
    </row>
    <row r="15" spans="1:16" s="22" customFormat="1" ht="51" customHeight="1" thickBot="1">
      <c r="A15" s="168" t="s">
        <v>302</v>
      </c>
      <c r="B15" s="242">
        <f>SUM(C15:D15)</f>
        <v>161098</v>
      </c>
      <c r="C15" s="243">
        <f>SUM(F15,I15,L15,O15)</f>
        <v>81505</v>
      </c>
      <c r="D15" s="243">
        <f>SUM(G15,J15,M15,P15)</f>
        <v>79593</v>
      </c>
      <c r="E15" s="243">
        <f>SUM(F15:G15)</f>
        <v>71493</v>
      </c>
      <c r="F15" s="243">
        <v>39202</v>
      </c>
      <c r="G15" s="243">
        <v>32291</v>
      </c>
      <c r="H15" s="243">
        <f>SUM(I15:J15)</f>
        <v>71370</v>
      </c>
      <c r="I15" s="243">
        <v>35646</v>
      </c>
      <c r="J15" s="243">
        <v>35724</v>
      </c>
      <c r="K15" s="243">
        <f>SUM(L15:M15)</f>
        <v>11418</v>
      </c>
      <c r="L15" s="243">
        <v>5403</v>
      </c>
      <c r="M15" s="243">
        <v>6015</v>
      </c>
      <c r="N15" s="243">
        <f>SUM(O15:P15)</f>
        <v>6817</v>
      </c>
      <c r="O15" s="243">
        <v>1254</v>
      </c>
      <c r="P15" s="243">
        <v>5563</v>
      </c>
    </row>
    <row r="16" spans="1:17" ht="16.5">
      <c r="A16" s="62" t="s">
        <v>288</v>
      </c>
      <c r="B16" s="73"/>
      <c r="C16" s="73"/>
      <c r="D16" s="73"/>
      <c r="E16" s="73"/>
      <c r="F16" s="74"/>
      <c r="G16" s="72"/>
      <c r="H16" s="44" t="s">
        <v>289</v>
      </c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6.5">
      <c r="A17" s="62"/>
      <c r="B17" s="73"/>
      <c r="C17" s="73"/>
      <c r="D17" s="73"/>
      <c r="E17" s="73"/>
      <c r="F17" s="74"/>
      <c r="G17" s="72"/>
      <c r="H17" s="44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6.5">
      <c r="A18" s="62"/>
      <c r="B18" s="73"/>
      <c r="C18" s="73"/>
      <c r="D18" s="73"/>
      <c r="E18" s="73"/>
      <c r="F18" s="74"/>
      <c r="G18" s="72"/>
      <c r="H18" s="44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6.5">
      <c r="A19" s="62"/>
      <c r="B19" s="73"/>
      <c r="C19" s="73"/>
      <c r="D19" s="73"/>
      <c r="E19" s="73"/>
      <c r="F19" s="74"/>
      <c r="G19" s="72"/>
      <c r="H19" s="44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6.5">
      <c r="A20" s="62"/>
      <c r="B20" s="73"/>
      <c r="C20" s="73"/>
      <c r="D20" s="73"/>
      <c r="E20" s="73"/>
      <c r="F20" s="74"/>
      <c r="G20" s="72"/>
      <c r="H20" s="44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6.5">
      <c r="A21" s="62"/>
      <c r="B21" s="73"/>
      <c r="C21" s="73"/>
      <c r="D21" s="73"/>
      <c r="E21" s="73"/>
      <c r="F21" s="74"/>
      <c r="G21" s="72"/>
      <c r="H21" s="44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5.75">
      <c r="A22" s="109" t="s">
        <v>70</v>
      </c>
      <c r="B22" s="113"/>
      <c r="C22" s="113"/>
      <c r="D22" s="113"/>
      <c r="E22" s="113"/>
      <c r="F22" s="114"/>
      <c r="G22" s="63"/>
      <c r="H22" s="109" t="s">
        <v>71</v>
      </c>
      <c r="I22" s="109"/>
      <c r="J22" s="113"/>
      <c r="K22" s="113"/>
      <c r="L22" s="113"/>
      <c r="M22" s="113"/>
      <c r="N22" s="114"/>
      <c r="O22" s="63"/>
      <c r="P22" s="115"/>
      <c r="Q22" s="72"/>
    </row>
    <row r="23" ht="21.75" customHeight="1">
      <c r="Q23" s="72"/>
    </row>
    <row r="24" ht="21.75" customHeight="1">
      <c r="Q24" s="72"/>
    </row>
    <row r="25" ht="21.75" customHeight="1">
      <c r="Q25" s="72"/>
    </row>
    <row r="26" ht="21.75" customHeight="1">
      <c r="Q26" s="72"/>
    </row>
    <row r="27" ht="21.75" customHeight="1">
      <c r="Q27" s="72"/>
    </row>
  </sheetData>
  <sheetProtection/>
  <mergeCells count="4">
    <mergeCell ref="A4:A5"/>
    <mergeCell ref="H4:J4"/>
    <mergeCell ref="A2:G2"/>
    <mergeCell ref="H2:P2"/>
  </mergeCells>
  <printOptions/>
  <pageMargins left="0.4724409448818898" right="0.4330708661417323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2" sqref="A22:G22"/>
    </sheetView>
  </sheetViews>
  <sheetFormatPr defaultColWidth="10.625" defaultRowHeight="21.75" customHeight="1"/>
  <cols>
    <col min="1" max="1" width="12.25390625" style="118" customWidth="1"/>
    <col min="2" max="2" width="12.00390625" style="117" customWidth="1"/>
    <col min="3" max="6" width="11.875" style="117" customWidth="1"/>
    <col min="7" max="7" width="11.875" style="45" customWidth="1"/>
    <col min="8" max="12" width="13.75390625" style="45" customWidth="1"/>
    <col min="13" max="13" width="13.50390625" style="45" customWidth="1"/>
    <col min="14" max="16384" width="10.625" style="45" customWidth="1"/>
  </cols>
  <sheetData>
    <row r="1" spans="1:13" s="65" customFormat="1" ht="14.25">
      <c r="A1" s="64" t="s">
        <v>65</v>
      </c>
      <c r="B1" s="106"/>
      <c r="C1" s="106"/>
      <c r="D1" s="106"/>
      <c r="E1" s="106"/>
      <c r="F1" s="106"/>
      <c r="M1" s="66" t="s">
        <v>12</v>
      </c>
    </row>
    <row r="2" spans="1:13" ht="21">
      <c r="A2" s="362" t="s">
        <v>284</v>
      </c>
      <c r="B2" s="363"/>
      <c r="C2" s="363"/>
      <c r="D2" s="363"/>
      <c r="E2" s="363"/>
      <c r="F2" s="363"/>
      <c r="G2" s="363"/>
      <c r="H2" s="321" t="s">
        <v>238</v>
      </c>
      <c r="I2" s="321"/>
      <c r="J2" s="321"/>
      <c r="K2" s="321"/>
      <c r="L2" s="321"/>
      <c r="M2" s="321"/>
    </row>
    <row r="3" spans="1:13" s="65" customFormat="1" ht="15" thickBot="1">
      <c r="A3" s="83"/>
      <c r="B3" s="84"/>
      <c r="C3" s="84"/>
      <c r="D3" s="84"/>
      <c r="E3" s="84"/>
      <c r="F3" s="84"/>
      <c r="G3" s="121" t="s">
        <v>64</v>
      </c>
      <c r="H3" s="84"/>
      <c r="I3" s="84"/>
      <c r="J3" s="84"/>
      <c r="K3" s="84"/>
      <c r="L3" s="84"/>
      <c r="M3" s="85" t="s">
        <v>109</v>
      </c>
    </row>
    <row r="4" spans="1:13" s="65" customFormat="1" ht="39.75" customHeight="1">
      <c r="A4" s="140"/>
      <c r="B4" s="367" t="s">
        <v>239</v>
      </c>
      <c r="C4" s="331"/>
      <c r="D4" s="368"/>
      <c r="E4" s="141"/>
      <c r="F4" s="142" t="s">
        <v>18</v>
      </c>
      <c r="G4" s="143" t="s">
        <v>240</v>
      </c>
      <c r="H4" s="144" t="s">
        <v>19</v>
      </c>
      <c r="I4" s="128" t="s">
        <v>241</v>
      </c>
      <c r="J4" s="331" t="s">
        <v>20</v>
      </c>
      <c r="K4" s="331"/>
      <c r="L4" s="331"/>
      <c r="M4" s="331"/>
    </row>
    <row r="5" spans="1:13" s="65" customFormat="1" ht="39.75" customHeight="1">
      <c r="A5" s="145" t="s">
        <v>176</v>
      </c>
      <c r="B5" s="146" t="s">
        <v>21</v>
      </c>
      <c r="C5" s="147" t="s">
        <v>4</v>
      </c>
      <c r="D5" s="147" t="s">
        <v>5</v>
      </c>
      <c r="E5" s="77" t="s">
        <v>0</v>
      </c>
      <c r="F5" s="148" t="s">
        <v>1</v>
      </c>
      <c r="G5" s="230" t="s">
        <v>16</v>
      </c>
      <c r="H5" s="364" t="s">
        <v>242</v>
      </c>
      <c r="I5" s="365"/>
      <c r="J5" s="366"/>
      <c r="K5" s="364" t="s">
        <v>243</v>
      </c>
      <c r="L5" s="365"/>
      <c r="M5" s="365"/>
    </row>
    <row r="6" spans="1:13" s="54" customFormat="1" ht="39.75" customHeight="1" thickBot="1">
      <c r="A6" s="211"/>
      <c r="B6" s="170" t="s">
        <v>244</v>
      </c>
      <c r="C6" s="160" t="s">
        <v>245</v>
      </c>
      <c r="D6" s="160" t="s">
        <v>246</v>
      </c>
      <c r="E6" s="212" t="s">
        <v>247</v>
      </c>
      <c r="F6" s="213" t="s">
        <v>248</v>
      </c>
      <c r="G6" s="214" t="s">
        <v>249</v>
      </c>
      <c r="H6" s="234" t="s">
        <v>247</v>
      </c>
      <c r="I6" s="235" t="s">
        <v>248</v>
      </c>
      <c r="J6" s="235" t="s">
        <v>249</v>
      </c>
      <c r="K6" s="231" t="s">
        <v>247</v>
      </c>
      <c r="L6" s="235" t="s">
        <v>248</v>
      </c>
      <c r="M6" s="236" t="s">
        <v>249</v>
      </c>
    </row>
    <row r="7" spans="1:13" s="54" customFormat="1" ht="47.25" customHeight="1">
      <c r="A7" s="164" t="s">
        <v>277</v>
      </c>
      <c r="B7" s="33">
        <v>720</v>
      </c>
      <c r="C7" s="34">
        <v>444</v>
      </c>
      <c r="D7" s="34">
        <v>276</v>
      </c>
      <c r="E7" s="34">
        <v>2430</v>
      </c>
      <c r="F7" s="34">
        <v>1125</v>
      </c>
      <c r="G7" s="34">
        <v>1305</v>
      </c>
      <c r="H7" s="34">
        <v>1462</v>
      </c>
      <c r="I7" s="34">
        <v>697</v>
      </c>
      <c r="J7" s="34">
        <v>765</v>
      </c>
      <c r="K7" s="34">
        <v>968</v>
      </c>
      <c r="L7" s="34">
        <v>428</v>
      </c>
      <c r="M7" s="34">
        <v>540</v>
      </c>
    </row>
    <row r="8" spans="1:13" s="54" customFormat="1" ht="47.25" customHeight="1">
      <c r="A8" s="164" t="s">
        <v>278</v>
      </c>
      <c r="B8" s="33">
        <v>789</v>
      </c>
      <c r="C8" s="34">
        <v>488</v>
      </c>
      <c r="D8" s="34">
        <v>301</v>
      </c>
      <c r="E8" s="34">
        <v>2638</v>
      </c>
      <c r="F8" s="34">
        <v>1242</v>
      </c>
      <c r="G8" s="34">
        <v>1396</v>
      </c>
      <c r="H8" s="34">
        <v>1610</v>
      </c>
      <c r="I8" s="34">
        <v>776</v>
      </c>
      <c r="J8" s="34">
        <v>834</v>
      </c>
      <c r="K8" s="34">
        <v>1028</v>
      </c>
      <c r="L8" s="34">
        <v>466</v>
      </c>
      <c r="M8" s="34">
        <v>562</v>
      </c>
    </row>
    <row r="9" spans="1:13" s="54" customFormat="1" ht="47.25" customHeight="1">
      <c r="A9" s="164" t="s">
        <v>279</v>
      </c>
      <c r="B9" s="33">
        <v>843</v>
      </c>
      <c r="C9" s="34">
        <v>512</v>
      </c>
      <c r="D9" s="34">
        <v>331</v>
      </c>
      <c r="E9" s="34">
        <v>2796</v>
      </c>
      <c r="F9" s="34">
        <v>1310</v>
      </c>
      <c r="G9" s="34">
        <v>1486</v>
      </c>
      <c r="H9" s="34">
        <v>1694</v>
      </c>
      <c r="I9" s="34">
        <v>816</v>
      </c>
      <c r="J9" s="34">
        <v>878</v>
      </c>
      <c r="K9" s="34">
        <v>1102</v>
      </c>
      <c r="L9" s="34">
        <v>494</v>
      </c>
      <c r="M9" s="34">
        <v>608</v>
      </c>
    </row>
    <row r="10" spans="1:13" s="22" customFormat="1" ht="47.25" customHeight="1">
      <c r="A10" s="164" t="s">
        <v>280</v>
      </c>
      <c r="B10" s="33">
        <v>905</v>
      </c>
      <c r="C10" s="34">
        <v>551</v>
      </c>
      <c r="D10" s="34">
        <v>354</v>
      </c>
      <c r="E10" s="34">
        <v>3015</v>
      </c>
      <c r="F10" s="34">
        <v>1414</v>
      </c>
      <c r="G10" s="34">
        <v>1601</v>
      </c>
      <c r="H10" s="34">
        <v>1826</v>
      </c>
      <c r="I10" s="34">
        <v>887</v>
      </c>
      <c r="J10" s="34">
        <v>939</v>
      </c>
      <c r="K10" s="34">
        <v>1189</v>
      </c>
      <c r="L10" s="34">
        <v>527</v>
      </c>
      <c r="M10" s="34">
        <v>662</v>
      </c>
    </row>
    <row r="11" spans="1:13" s="22" customFormat="1" ht="47.25" customHeight="1">
      <c r="A11" s="164" t="s">
        <v>281</v>
      </c>
      <c r="B11" s="33">
        <v>905</v>
      </c>
      <c r="C11" s="34">
        <v>551</v>
      </c>
      <c r="D11" s="34">
        <v>354</v>
      </c>
      <c r="E11" s="34">
        <v>3238</v>
      </c>
      <c r="F11" s="34">
        <v>1527</v>
      </c>
      <c r="G11" s="34">
        <v>1711</v>
      </c>
      <c r="H11" s="34">
        <v>1959</v>
      </c>
      <c r="I11" s="34">
        <v>952</v>
      </c>
      <c r="J11" s="34">
        <v>1007</v>
      </c>
      <c r="K11" s="34">
        <v>1279</v>
      </c>
      <c r="L11" s="34">
        <v>575</v>
      </c>
      <c r="M11" s="34">
        <v>704</v>
      </c>
    </row>
    <row r="12" spans="1:13" s="54" customFormat="1" ht="47.25" customHeight="1">
      <c r="A12" s="164" t="s">
        <v>282</v>
      </c>
      <c r="B12" s="33">
        <v>1040</v>
      </c>
      <c r="C12" s="34">
        <v>635</v>
      </c>
      <c r="D12" s="34">
        <v>405</v>
      </c>
      <c r="E12" s="34">
        <v>3348</v>
      </c>
      <c r="F12" s="34">
        <v>1577</v>
      </c>
      <c r="G12" s="34">
        <v>1771</v>
      </c>
      <c r="H12" s="34">
        <v>2021</v>
      </c>
      <c r="I12" s="34">
        <v>986</v>
      </c>
      <c r="J12" s="34">
        <v>1035</v>
      </c>
      <c r="K12" s="34">
        <v>1327</v>
      </c>
      <c r="L12" s="34">
        <v>591</v>
      </c>
      <c r="M12" s="34">
        <v>736</v>
      </c>
    </row>
    <row r="13" spans="1:13" s="22" customFormat="1" ht="47.25" customHeight="1">
      <c r="A13" s="165" t="s">
        <v>283</v>
      </c>
      <c r="B13" s="33">
        <v>1087</v>
      </c>
      <c r="C13" s="34">
        <v>666</v>
      </c>
      <c r="D13" s="34">
        <v>421</v>
      </c>
      <c r="E13" s="34">
        <v>3519</v>
      </c>
      <c r="F13" s="34">
        <v>1654</v>
      </c>
      <c r="G13" s="34">
        <v>1865</v>
      </c>
      <c r="H13" s="34">
        <v>2116</v>
      </c>
      <c r="I13" s="34">
        <v>1030</v>
      </c>
      <c r="J13" s="34">
        <v>1086</v>
      </c>
      <c r="K13" s="34">
        <v>1403</v>
      </c>
      <c r="L13" s="34">
        <v>624</v>
      </c>
      <c r="M13" s="34">
        <v>779</v>
      </c>
    </row>
    <row r="14" spans="1:13" s="22" customFormat="1" ht="47.25" customHeight="1">
      <c r="A14" s="165" t="s">
        <v>276</v>
      </c>
      <c r="B14" s="34">
        <f>C14+D14</f>
        <v>1121</v>
      </c>
      <c r="C14" s="34">
        <v>695</v>
      </c>
      <c r="D14" s="34">
        <v>426</v>
      </c>
      <c r="E14" s="34">
        <f>F14+G14</f>
        <v>3628</v>
      </c>
      <c r="F14" s="34">
        <v>1690</v>
      </c>
      <c r="G14" s="34">
        <v>1938</v>
      </c>
      <c r="H14" s="34">
        <f>I14+J14</f>
        <v>2192</v>
      </c>
      <c r="I14" s="34">
        <v>1051</v>
      </c>
      <c r="J14" s="34">
        <v>1141</v>
      </c>
      <c r="K14" s="34">
        <f>L14+M14</f>
        <v>1436</v>
      </c>
      <c r="L14" s="34">
        <v>639</v>
      </c>
      <c r="M14" s="34">
        <v>797</v>
      </c>
    </row>
    <row r="15" spans="1:13" s="22" customFormat="1" ht="47.25" customHeight="1">
      <c r="A15" s="165" t="s">
        <v>286</v>
      </c>
      <c r="B15" s="34">
        <f>SUM(C15:D15)</f>
        <v>1256</v>
      </c>
      <c r="C15" s="34">
        <v>781</v>
      </c>
      <c r="D15" s="34">
        <v>475</v>
      </c>
      <c r="E15" s="34">
        <f>SUM(F15:G15)</f>
        <v>3708</v>
      </c>
      <c r="F15" s="34">
        <f>I15+L15</f>
        <v>1739</v>
      </c>
      <c r="G15" s="34">
        <f>J15+M15</f>
        <v>1969</v>
      </c>
      <c r="H15" s="34">
        <f>SUM(I15:J15)</f>
        <v>2262</v>
      </c>
      <c r="I15" s="34">
        <v>1098</v>
      </c>
      <c r="J15" s="34">
        <v>1164</v>
      </c>
      <c r="K15" s="34">
        <f>SUM(L15:M15)</f>
        <v>1446</v>
      </c>
      <c r="L15" s="34">
        <v>641</v>
      </c>
      <c r="M15" s="34">
        <v>805</v>
      </c>
    </row>
    <row r="16" spans="1:13" s="22" customFormat="1" ht="47.25" customHeight="1" thickBot="1">
      <c r="A16" s="168" t="s">
        <v>302</v>
      </c>
      <c r="B16" s="244">
        <f>SUM(C16:D16)</f>
        <v>1299</v>
      </c>
      <c r="C16" s="244">
        <v>800</v>
      </c>
      <c r="D16" s="244">
        <v>499</v>
      </c>
      <c r="E16" s="244">
        <f>SUM(F16:G16)</f>
        <v>3898</v>
      </c>
      <c r="F16" s="244">
        <f>I16+L16</f>
        <v>1826</v>
      </c>
      <c r="G16" s="244">
        <f>J16+M16</f>
        <v>2072</v>
      </c>
      <c r="H16" s="244">
        <f>SUM(I16:J16)</f>
        <v>2348</v>
      </c>
      <c r="I16" s="244">
        <v>1149</v>
      </c>
      <c r="J16" s="244">
        <v>1199</v>
      </c>
      <c r="K16" s="244">
        <f>SUM(L16:M16)</f>
        <v>1550</v>
      </c>
      <c r="L16" s="244">
        <v>677</v>
      </c>
      <c r="M16" s="244">
        <v>873</v>
      </c>
    </row>
    <row r="17" spans="1:13" s="35" customFormat="1" ht="16.5">
      <c r="A17" s="49" t="s">
        <v>288</v>
      </c>
      <c r="B17" s="215"/>
      <c r="C17" s="216"/>
      <c r="D17" s="217"/>
      <c r="E17" s="217"/>
      <c r="F17" s="217"/>
      <c r="G17" s="215"/>
      <c r="H17" s="10" t="s">
        <v>289</v>
      </c>
      <c r="I17" s="215"/>
      <c r="J17" s="216"/>
      <c r="K17" s="217"/>
      <c r="L17" s="217"/>
      <c r="M17" s="217"/>
    </row>
    <row r="18" spans="1:13" s="35" customFormat="1" ht="16.5">
      <c r="A18" s="49"/>
      <c r="B18" s="215"/>
      <c r="C18" s="216"/>
      <c r="D18" s="217"/>
      <c r="E18" s="217"/>
      <c r="F18" s="217"/>
      <c r="G18" s="215"/>
      <c r="H18" s="10"/>
      <c r="I18" s="215"/>
      <c r="J18" s="216"/>
      <c r="K18" s="217"/>
      <c r="L18" s="217"/>
      <c r="M18" s="217"/>
    </row>
    <row r="19" spans="1:13" s="72" customFormat="1" ht="16.5">
      <c r="A19" s="62"/>
      <c r="B19" s="73"/>
      <c r="C19" s="119"/>
      <c r="D19" s="120"/>
      <c r="E19" s="120"/>
      <c r="F19" s="120"/>
      <c r="G19" s="73"/>
      <c r="H19" s="44"/>
      <c r="I19" s="73"/>
      <c r="J19" s="119"/>
      <c r="K19" s="120"/>
      <c r="L19" s="120"/>
      <c r="M19" s="120"/>
    </row>
    <row r="20" spans="1:13" s="72" customFormat="1" ht="16.5">
      <c r="A20" s="62"/>
      <c r="B20" s="73"/>
      <c r="C20" s="119"/>
      <c r="D20" s="120"/>
      <c r="E20" s="120"/>
      <c r="F20" s="120"/>
      <c r="G20" s="73"/>
      <c r="H20" s="44"/>
      <c r="I20" s="73"/>
      <c r="J20" s="119"/>
      <c r="K20" s="120"/>
      <c r="L20" s="120"/>
      <c r="M20" s="120"/>
    </row>
    <row r="21" spans="1:13" s="72" customFormat="1" ht="16.5">
      <c r="A21" s="62"/>
      <c r="B21" s="73"/>
      <c r="C21" s="119"/>
      <c r="D21" s="120"/>
      <c r="E21" s="120"/>
      <c r="F21" s="120"/>
      <c r="G21" s="73"/>
      <c r="H21" s="44"/>
      <c r="I21" s="73"/>
      <c r="J21" s="119"/>
      <c r="K21" s="120"/>
      <c r="L21" s="120"/>
      <c r="M21" s="120"/>
    </row>
    <row r="22" spans="1:13" s="72" customFormat="1" ht="15.75">
      <c r="A22" s="361" t="s">
        <v>62</v>
      </c>
      <c r="B22" s="361"/>
      <c r="C22" s="361"/>
      <c r="D22" s="361"/>
      <c r="E22" s="361"/>
      <c r="F22" s="361"/>
      <c r="G22" s="361"/>
      <c r="H22" s="361" t="s">
        <v>63</v>
      </c>
      <c r="I22" s="361"/>
      <c r="J22" s="361"/>
      <c r="K22" s="361"/>
      <c r="L22" s="361"/>
      <c r="M22" s="361"/>
    </row>
  </sheetData>
  <sheetProtection/>
  <mergeCells count="8">
    <mergeCell ref="H22:M22"/>
    <mergeCell ref="A22:G22"/>
    <mergeCell ref="A2:G2"/>
    <mergeCell ref="H2:M2"/>
    <mergeCell ref="K5:M5"/>
    <mergeCell ref="H5:J5"/>
    <mergeCell ref="B4:D4"/>
    <mergeCell ref="J4:M4"/>
  </mergeCells>
  <printOptions/>
  <pageMargins left="0.7480314960629921" right="0.6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徐賜樟</cp:lastModifiedBy>
  <cp:lastPrinted>2016-10-26T08:44:44Z</cp:lastPrinted>
  <dcterms:created xsi:type="dcterms:W3CDTF">2003-10-20T07:15:11Z</dcterms:created>
  <dcterms:modified xsi:type="dcterms:W3CDTF">2016-10-26T08:44:56Z</dcterms:modified>
  <cp:category/>
  <cp:version/>
  <cp:contentType/>
  <cp:contentStatus/>
</cp:coreProperties>
</file>