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175" tabRatio="601" activeTab="2"/>
  </bookViews>
  <sheets>
    <sheet name="低收入戶人口" sheetId="1" r:id="rId1"/>
    <sheet name="身心障礙人口數" sheetId="2" r:id="rId2"/>
    <sheet name="調解業務" sheetId="3" r:id="rId3"/>
  </sheets>
  <definedNames>
    <definedName name="_xlnm.Print_Area" localSheetId="0">'低收入戶人口'!$A$1:$K$26</definedName>
    <definedName name="_xlnm.Print_Area" localSheetId="1">'身心障礙人口數'!$A$1:$P$23</definedName>
  </definedNames>
  <calcPr fullCalcOnLoad="1"/>
</workbook>
</file>

<file path=xl/sharedStrings.xml><?xml version="1.0" encoding="utf-8"?>
<sst xmlns="http://schemas.openxmlformats.org/spreadsheetml/2006/main" count="306" uniqueCount="158">
  <si>
    <t>社會</t>
  </si>
  <si>
    <t>視　覺</t>
  </si>
  <si>
    <t>聽覺或平衡</t>
  </si>
  <si>
    <t>聲音機能或語</t>
  </si>
  <si>
    <t>肢　體</t>
  </si>
  <si>
    <t>智　能</t>
  </si>
  <si>
    <t>多　重</t>
  </si>
  <si>
    <t>顏　面</t>
  </si>
  <si>
    <t>植物人</t>
  </si>
  <si>
    <t>老人痴呆症</t>
  </si>
  <si>
    <t>自閉症者</t>
  </si>
  <si>
    <t>慢性精神</t>
  </si>
  <si>
    <t>Social</t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</si>
  <si>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、低收入戶人口</t>
    </r>
  </si>
  <si>
    <t>單位：戶數、人數</t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</si>
  <si>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底別
</t>
    </r>
    <r>
      <rPr>
        <sz val="10"/>
        <rFont val="Times New Roman"/>
        <family val="1"/>
      </rPr>
      <t>End of Year</t>
    </r>
  </si>
  <si>
    <r>
      <t xml:space="preserve">總　　　　　　　計
</t>
    </r>
    <r>
      <rPr>
        <sz val="10"/>
        <rFont val="Times New Roman"/>
        <family val="1"/>
      </rPr>
      <t>Grand  Total</t>
    </r>
  </si>
  <si>
    <t>戶數</t>
  </si>
  <si>
    <t>占全市
總戶數比率
（％）</t>
  </si>
  <si>
    <t>人數</t>
  </si>
  <si>
    <t>占全市
總人數比率
（％）</t>
  </si>
  <si>
    <t>No. of  Households</t>
  </si>
  <si>
    <t>Percentage of All Township Households
(%)</t>
  </si>
  <si>
    <t>No. of  Persons</t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</si>
  <si>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</si>
  <si>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</si>
  <si>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</si>
  <si>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</si>
  <si>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</si>
  <si>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Low-income population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</si>
  <si>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</si>
  <si>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t>單位：人</t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</si>
  <si>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、身心障礙人口數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</si>
  <si>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Number of the Handicapped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</si>
  <si>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</si>
  <si>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 xml:space="preserve">年　　底　　別
</t>
    </r>
    <r>
      <rPr>
        <sz val="10"/>
        <rFont val="Times New Roman"/>
        <family val="1"/>
      </rPr>
      <t>End of Year</t>
    </r>
  </si>
  <si>
    <r>
      <t>總　計　</t>
    </r>
    <r>
      <rPr>
        <sz val="10"/>
        <rFont val="Times New Roman"/>
        <family val="1"/>
      </rPr>
      <t>Grand Total</t>
    </r>
  </si>
  <si>
    <r>
      <t>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官</t>
    </r>
  </si>
  <si>
    <t>人口數</t>
  </si>
  <si>
    <r>
      <t>占全市總人
口比率</t>
    </r>
    <r>
      <rPr>
        <sz val="10"/>
        <rFont val="Times New Roman"/>
        <family val="1"/>
      </rPr>
      <t>(%)</t>
    </r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</si>
  <si>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</si>
  <si>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</si>
  <si>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</si>
  <si>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</si>
  <si>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</si>
  <si>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</si>
  <si>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</si>
  <si>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Township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</si>
  <si>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</si>
  <si>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</si>
  <si>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</si>
  <si>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</si>
  <si>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</si>
  <si>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</si>
  <si>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</si>
  <si>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</si>
  <si>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</si>
  <si>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</si>
  <si>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</si>
  <si>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社會</t>
  </si>
  <si>
    <t>Social</t>
  </si>
  <si>
    <t>單位：件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</si>
  <si>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</t>
    </r>
  </si>
  <si>
    <r>
      <t xml:space="preserve">年　別
</t>
    </r>
    <r>
      <rPr>
        <sz val="10"/>
        <rFont val="Times New Roman"/>
        <family val="1"/>
      </rPr>
      <t>Year</t>
    </r>
  </si>
  <si>
    <t>總　　　　　計</t>
  </si>
  <si>
    <t>民事</t>
  </si>
  <si>
    <t>Civil  Case</t>
  </si>
  <si>
    <t>刑事</t>
  </si>
  <si>
    <t>Criminal    Cases</t>
  </si>
  <si>
    <t>合　　　　計</t>
  </si>
  <si>
    <r>
      <t>債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債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務</t>
    </r>
  </si>
  <si>
    <t>物　　　　權</t>
  </si>
  <si>
    <t>親　　　　　屬</t>
  </si>
  <si>
    <t>繼　　　　　承</t>
  </si>
  <si>
    <t>商　　　　　事</t>
  </si>
  <si>
    <r>
      <t>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程</t>
    </r>
  </si>
  <si>
    <t>其　　　　他</t>
  </si>
  <si>
    <t>合　　　　　　計</t>
  </si>
  <si>
    <t>妨　害　風　化</t>
  </si>
  <si>
    <t>妨害婚姻及家庭</t>
  </si>
  <si>
    <r>
      <t xml:space="preserve">   </t>
    </r>
    <r>
      <rPr>
        <sz val="10"/>
        <rFont val="標楷體"/>
        <family val="4"/>
      </rPr>
      <t>傷害</t>
    </r>
  </si>
  <si>
    <t>妨害自由名譽信用及秘密</t>
  </si>
  <si>
    <t>竊盜及侵占詐欺</t>
  </si>
  <si>
    <t>毀　棄　損　壞</t>
  </si>
  <si>
    <t>其　　　　　他</t>
  </si>
  <si>
    <t>Grand Total</t>
  </si>
  <si>
    <t>Total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</si>
  <si>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</si>
  <si>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</si>
  <si>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</si>
  <si>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</si>
  <si>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</si>
  <si>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</si>
  <si>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</si>
  <si>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</si>
  <si>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</si>
  <si>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</si>
  <si>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</si>
  <si>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</si>
  <si>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</si>
  <si>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計</t>
  </si>
  <si>
    <t>成立</t>
  </si>
  <si>
    <t>不成立</t>
  </si>
  <si>
    <t>Eff-
ective</t>
  </si>
  <si>
    <t>Uneff-
ective</t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</si>
  <si>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</si>
  <si>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</si>
  <si>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</si>
  <si>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2010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</si>
  <si>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</si>
  <si>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2012</t>
    </r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</si>
  <si>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、辦理調解業務概況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</si>
  <si>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Cases Negotiated</t>
    </r>
  </si>
  <si>
    <r>
      <t>表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、辦理調解業務概況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</si>
  <si>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8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Cases Negotiated(Cont.)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</si>
  <si>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Household, Person</t>
    </r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</si>
  <si>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</si>
  <si>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t>Others and with Disability Manual by New System</t>
  </si>
  <si>
    <t>其他及領有新制身心障礙證明者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</si>
  <si>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2013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</si>
  <si>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Social Affairs Section of Yangmei District government.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</si>
  <si>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</si>
  <si>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</si>
  <si>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District.</t>
    </r>
  </si>
  <si>
    <t>資料來源：桃園市統計年報</t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</si>
  <si>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</si>
  <si>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</si>
  <si>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</si>
  <si>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-</t>
  </si>
  <si>
    <t>-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</si>
  <si>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2014</t>
    </r>
  </si>
  <si>
    <t>資料來源：本公所社會課。</t>
  </si>
  <si>
    <r>
      <t>人　　　　　　　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Persons</t>
    </r>
  </si>
  <si>
    <r>
      <rPr>
        <sz val="9"/>
        <rFont val="新細明體"/>
        <family val="1"/>
      </rPr>
      <t>計</t>
    </r>
  </si>
  <si>
    <r>
      <rPr>
        <sz val="9"/>
        <rFont val="新細明體"/>
        <family val="1"/>
      </rPr>
      <t>未滿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歲</t>
    </r>
  </si>
  <si>
    <r>
      <t>12-17</t>
    </r>
    <r>
      <rPr>
        <sz val="9"/>
        <rFont val="新細明體"/>
        <family val="1"/>
      </rPr>
      <t>歲</t>
    </r>
  </si>
  <si>
    <r>
      <t>18-64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</si>
  <si>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</si>
  <si>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Sub-Total</t>
  </si>
  <si>
    <t>Under 12 Years</t>
  </si>
  <si>
    <t>Years</t>
  </si>
  <si>
    <t>Years &amp; Over</t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</si>
  <si>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</si>
  <si>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-57-</t>
  </si>
  <si>
    <t>-58-</t>
  </si>
  <si>
    <t>-59-</t>
  </si>
  <si>
    <t>-60-</t>
  </si>
  <si>
    <t>-61-</t>
  </si>
  <si>
    <t>-62-</t>
  </si>
  <si>
    <t>-63-</t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</si>
  <si>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</si>
  <si>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</si>
  <si>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</si>
  <si>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2015</t>
    </r>
  </si>
  <si>
    <t>-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</si>
  <si>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2015</t>
    </r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</si>
  <si>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</si>
  <si>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2016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</si>
</sst>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0_);[Red]\(#,##0.00\)"/>
    <numFmt numFmtId="182" formatCode="#,##0_);[Red]\(#,##0\)"/>
    <numFmt numFmtId="183" formatCode="_-* #,##0.00_-;\-* #,##0.00_-;_-* \-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  <numFmt numFmtId="189" formatCode="#,##0.00_ "/>
  </numFmts>
  <fonts count="49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36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2" fontId="9" fillId="0" borderId="17" xfId="36" applyNumberFormat="1" applyFont="1" applyBorder="1" applyAlignment="1">
      <alignment vertical="center"/>
    </xf>
    <xf numFmtId="182" fontId="9" fillId="0" borderId="0" xfId="36" applyNumberFormat="1" applyFont="1" applyBorder="1" applyAlignment="1">
      <alignment vertical="center"/>
    </xf>
    <xf numFmtId="43" fontId="9" fillId="0" borderId="0" xfId="36" applyNumberFormat="1" applyFont="1" applyBorder="1" applyAlignment="1">
      <alignment vertical="center"/>
    </xf>
    <xf numFmtId="43" fontId="9" fillId="0" borderId="18" xfId="36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9" fontId="9" fillId="0" borderId="0" xfId="36" applyNumberFormat="1" applyFont="1" applyAlignment="1">
      <alignment/>
    </xf>
    <xf numFmtId="0" fontId="9" fillId="0" borderId="0" xfId="0" applyFont="1" applyAlignment="1">
      <alignment/>
    </xf>
    <xf numFmtId="179" fontId="5" fillId="0" borderId="0" xfId="36" applyNumberFormat="1" applyFont="1" applyAlignment="1">
      <alignment/>
    </xf>
    <xf numFmtId="179" fontId="9" fillId="0" borderId="0" xfId="36" applyNumberFormat="1" applyFont="1" applyAlignment="1">
      <alignment horizontal="distributed"/>
    </xf>
    <xf numFmtId="0" fontId="9" fillId="0" borderId="23" xfId="0" applyFont="1" applyBorder="1" applyAlignment="1">
      <alignment horizontal="center" vertical="center" wrapText="1"/>
    </xf>
    <xf numFmtId="179" fontId="9" fillId="0" borderId="0" xfId="36" applyNumberFormat="1" applyFont="1" applyBorder="1" applyAlignment="1">
      <alignment vertical="center"/>
    </xf>
    <xf numFmtId="179" fontId="9" fillId="0" borderId="0" xfId="36" applyNumberFormat="1" applyFont="1" applyAlignment="1">
      <alignment vertical="center"/>
    </xf>
    <xf numFmtId="179" fontId="5" fillId="0" borderId="0" xfId="36" applyNumberFormat="1" applyFont="1" applyAlignment="1">
      <alignment vertical="center"/>
    </xf>
    <xf numFmtId="179" fontId="9" fillId="0" borderId="18" xfId="36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82" fontId="9" fillId="0" borderId="0" xfId="36" applyNumberFormat="1" applyFont="1" applyBorder="1" applyAlignment="1">
      <alignment horizontal="right" vertical="center"/>
    </xf>
    <xf numFmtId="182" fontId="9" fillId="0" borderId="17" xfId="36" applyNumberFormat="1" applyFont="1" applyBorder="1" applyAlignment="1">
      <alignment horizontal="right" vertical="center"/>
    </xf>
    <xf numFmtId="181" fontId="9" fillId="0" borderId="0" xfId="36" applyNumberFormat="1" applyFont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17" xfId="0" applyNumberFormat="1" applyFont="1" applyBorder="1" applyAlignment="1">
      <alignment horizontal="right" vertical="center"/>
    </xf>
    <xf numFmtId="182" fontId="9" fillId="0" borderId="17" xfId="34" applyNumberFormat="1" applyFont="1" applyBorder="1" applyAlignment="1">
      <alignment horizontal="right" vertical="center"/>
      <protection/>
    </xf>
    <xf numFmtId="41" fontId="9" fillId="0" borderId="0" xfId="36" applyNumberFormat="1" applyFont="1" applyBorder="1" applyAlignment="1">
      <alignment horizontal="right" vertical="center"/>
    </xf>
    <xf numFmtId="182" fontId="9" fillId="0" borderId="0" xfId="34" applyNumberFormat="1" applyFont="1" applyBorder="1" applyAlignment="1">
      <alignment horizontal="right" vertical="center"/>
      <protection/>
    </xf>
    <xf numFmtId="0" fontId="6" fillId="0" borderId="18" xfId="36" applyNumberFormat="1" applyFont="1" applyBorder="1" applyAlignment="1">
      <alignment horizontal="right" vertical="center"/>
    </xf>
    <xf numFmtId="0" fontId="9" fillId="0" borderId="18" xfId="36" applyNumberFormat="1" applyFont="1" applyBorder="1" applyAlignment="1">
      <alignment horizontal="right" vertical="center"/>
    </xf>
    <xf numFmtId="0" fontId="9" fillId="0" borderId="0" xfId="36" applyNumberFormat="1" applyFont="1" applyAlignment="1">
      <alignment horizontal="right" vertical="center"/>
    </xf>
    <xf numFmtId="0" fontId="2" fillId="0" borderId="0" xfId="36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179" fontId="9" fillId="0" borderId="0" xfId="36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43" fontId="9" fillId="0" borderId="18" xfId="36" applyNumberFormat="1" applyFont="1" applyFill="1" applyBorder="1" applyAlignment="1">
      <alignment vertical="center"/>
    </xf>
    <xf numFmtId="182" fontId="9" fillId="0" borderId="18" xfId="36" applyNumberFormat="1" applyFont="1" applyFill="1" applyBorder="1" applyAlignment="1">
      <alignment vertical="center"/>
    </xf>
    <xf numFmtId="182" fontId="9" fillId="0" borderId="17" xfId="36" applyNumberFormat="1" applyFont="1" applyFill="1" applyBorder="1" applyAlignment="1">
      <alignment vertical="center"/>
    </xf>
    <xf numFmtId="43" fontId="9" fillId="0" borderId="0" xfId="36" applyNumberFormat="1" applyFont="1" applyFill="1" applyBorder="1" applyAlignment="1">
      <alignment vertical="center"/>
    </xf>
    <xf numFmtId="182" fontId="9" fillId="0" borderId="0" xfId="36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82" fontId="9" fillId="0" borderId="17" xfId="36" applyNumberFormat="1" applyFont="1" applyFill="1" applyBorder="1" applyAlignment="1">
      <alignment horizontal="right" vertical="center"/>
    </xf>
    <xf numFmtId="181" fontId="9" fillId="0" borderId="0" xfId="36" applyNumberFormat="1" applyFont="1" applyFill="1" applyBorder="1" applyAlignment="1">
      <alignment horizontal="right" vertical="center"/>
    </xf>
    <xf numFmtId="182" fontId="9" fillId="0" borderId="0" xfId="36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32" xfId="33" applyNumberFormat="1" applyFont="1" applyBorder="1" applyAlignment="1">
      <alignment horizontal="center" vertical="center"/>
      <protection/>
    </xf>
    <xf numFmtId="0" fontId="2" fillId="0" borderId="33" xfId="33" applyNumberFormat="1" applyFont="1" applyBorder="1" applyAlignment="1">
      <alignment horizontal="center" vertical="center"/>
      <protection/>
    </xf>
    <xf numFmtId="188" fontId="2" fillId="0" borderId="33" xfId="33" applyNumberFormat="1" applyFont="1" applyBorder="1" applyAlignment="1">
      <alignment horizontal="center" vertical="center"/>
      <protection/>
    </xf>
    <xf numFmtId="179" fontId="9" fillId="0" borderId="18" xfId="36" applyNumberFormat="1" applyFont="1" applyFill="1" applyBorder="1" applyAlignment="1">
      <alignment vertical="center"/>
    </xf>
    <xf numFmtId="189" fontId="9" fillId="0" borderId="18" xfId="36" applyNumberFormat="1" applyFont="1" applyFill="1" applyBorder="1" applyAlignment="1">
      <alignment vertical="center"/>
    </xf>
    <xf numFmtId="176" fontId="9" fillId="0" borderId="0" xfId="36" applyNumberFormat="1" applyFont="1" applyFill="1" applyBorder="1" applyAlignment="1" applyProtection="1">
      <alignment horizontal="right" vertical="center"/>
      <protection/>
    </xf>
    <xf numFmtId="176" fontId="9" fillId="0" borderId="0" xfId="35" applyNumberFormat="1" applyFont="1" applyBorder="1" applyAlignment="1">
      <alignment horizontal="right" vertical="center"/>
      <protection/>
    </xf>
    <xf numFmtId="182" fontId="9" fillId="0" borderId="0" xfId="36" applyNumberFormat="1" applyFont="1" applyBorder="1" applyAlignment="1">
      <alignment horizontal="center" vertical="center"/>
    </xf>
    <xf numFmtId="176" fontId="9" fillId="0" borderId="18" xfId="35" applyNumberFormat="1" applyFont="1" applyBorder="1" applyAlignment="1">
      <alignment horizontal="right" vertical="center"/>
      <protection/>
    </xf>
    <xf numFmtId="176" fontId="9" fillId="0" borderId="18" xfId="36" applyNumberFormat="1" applyFont="1" applyFill="1" applyBorder="1" applyAlignment="1" applyProtection="1">
      <alignment horizontal="right" vertical="center"/>
      <protection/>
    </xf>
    <xf numFmtId="0" fontId="15" fillId="0" borderId="34" xfId="33" applyFont="1" applyBorder="1" applyAlignment="1">
      <alignment horizontal="center" vertical="center" wrapText="1"/>
      <protection/>
    </xf>
    <xf numFmtId="0" fontId="15" fillId="0" borderId="35" xfId="33" applyFont="1" applyBorder="1" applyAlignment="1">
      <alignment horizontal="center" vertical="center" wrapText="1"/>
      <protection/>
    </xf>
    <xf numFmtId="0" fontId="15" fillId="0" borderId="36" xfId="33" applyFont="1" applyBorder="1" applyAlignment="1">
      <alignment horizontal="center" vertical="center" wrapText="1"/>
      <protection/>
    </xf>
    <xf numFmtId="182" fontId="9" fillId="0" borderId="18" xfId="36" applyNumberFormat="1" applyFont="1" applyBorder="1" applyAlignment="1">
      <alignment vertical="center"/>
    </xf>
    <xf numFmtId="182" fontId="9" fillId="0" borderId="18" xfId="36" applyNumberFormat="1" applyFont="1" applyBorder="1" applyAlignment="1">
      <alignment horizontal="right" vertical="center"/>
    </xf>
    <xf numFmtId="189" fontId="9" fillId="0" borderId="0" xfId="36" applyNumberFormat="1" applyFont="1" applyFill="1" applyBorder="1" applyAlignment="1">
      <alignment vertical="center"/>
    </xf>
    <xf numFmtId="179" fontId="9" fillId="0" borderId="37" xfId="36" applyNumberFormat="1" applyFont="1" applyFill="1" applyBorder="1" applyAlignment="1">
      <alignment vertical="center"/>
    </xf>
    <xf numFmtId="41" fontId="9" fillId="0" borderId="18" xfId="36" applyNumberFormat="1" applyFont="1" applyBorder="1" applyAlignment="1">
      <alignment horizontal="right" vertical="center"/>
    </xf>
    <xf numFmtId="182" fontId="9" fillId="0" borderId="1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2" xfId="33" applyNumberFormat="1" applyFont="1" applyBorder="1" applyAlignment="1">
      <alignment horizontal="center" vertical="center"/>
      <protection/>
    </xf>
    <xf numFmtId="0" fontId="2" fillId="0" borderId="31" xfId="33" applyNumberFormat="1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8" fillId="0" borderId="0" xfId="36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9" fontId="10" fillId="0" borderId="0" xfId="36" applyNumberFormat="1" applyFont="1" applyBorder="1" applyAlignment="1">
      <alignment horizontal="center" vertical="center"/>
    </xf>
    <xf numFmtId="179" fontId="5" fillId="0" borderId="0" xfId="36" applyNumberFormat="1" applyFont="1" applyAlignment="1" quotePrefix="1">
      <alignment horizontal="center" vertical="center"/>
    </xf>
    <xf numFmtId="179" fontId="6" fillId="0" borderId="38" xfId="36" applyNumberFormat="1" applyFont="1" applyBorder="1" applyAlignment="1">
      <alignment horizontal="center" vertical="center" wrapText="1"/>
    </xf>
    <xf numFmtId="179" fontId="9" fillId="0" borderId="10" xfId="36" applyNumberFormat="1" applyFont="1" applyBorder="1" applyAlignment="1">
      <alignment horizontal="center" vertical="center"/>
    </xf>
    <xf numFmtId="179" fontId="9" fillId="0" borderId="13" xfId="36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4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013-98年調解業務概況(97)" xfId="34"/>
    <cellStyle name="一般_0914-013-98年調解業務概況(97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7">
      <selection activeCell="O16" sqref="O16"/>
    </sheetView>
  </sheetViews>
  <sheetFormatPr defaultColWidth="9.00390625" defaultRowHeight="16.5"/>
  <cols>
    <col min="1" max="1" width="10.75390625" style="10" customWidth="1"/>
    <col min="2" max="2" width="8.75390625" style="10" customWidth="1"/>
    <col min="3" max="3" width="11.125" style="10" customWidth="1"/>
    <col min="4" max="4" width="6.25390625" style="10" customWidth="1"/>
    <col min="5" max="5" width="11.125" style="10" customWidth="1"/>
    <col min="6" max="10" width="8.625" style="10" customWidth="1"/>
    <col min="11" max="11" width="0.74609375" style="10" customWidth="1"/>
    <col min="12" max="16384" width="9.00390625" style="10" customWidth="1"/>
  </cols>
  <sheetData>
    <row r="1" spans="1:11" s="19" customFormat="1" ht="15.75">
      <c r="A1" s="20" t="s">
        <v>0</v>
      </c>
      <c r="K1" s="71" t="s">
        <v>12</v>
      </c>
    </row>
    <row r="2" spans="1:11" s="19" customFormat="1" ht="15.75">
      <c r="A2" s="106" t="s">
        <v>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19" customFormat="1" ht="15.75">
      <c r="A3" s="115" t="s">
        <v>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19" customFormat="1" ht="21" thickBot="1">
      <c r="A4" s="3" t="s">
        <v>14</v>
      </c>
      <c r="B4" s="21"/>
      <c r="C4" s="21"/>
      <c r="D4" s="21"/>
      <c r="E4" s="21"/>
      <c r="F4" s="21"/>
      <c r="G4" s="21"/>
      <c r="H4" s="21"/>
      <c r="I4" s="22"/>
      <c r="J4" s="22"/>
      <c r="K4" s="72" t="s">
        <v>115</v>
      </c>
    </row>
    <row r="5" spans="1:12" s="12" customFormat="1" ht="32.25" customHeight="1">
      <c r="A5" s="109" t="s">
        <v>15</v>
      </c>
      <c r="B5" s="112" t="s">
        <v>16</v>
      </c>
      <c r="C5" s="113"/>
      <c r="D5" s="113"/>
      <c r="E5" s="114"/>
      <c r="F5" s="112" t="s">
        <v>132</v>
      </c>
      <c r="G5" s="116"/>
      <c r="H5" s="116"/>
      <c r="I5" s="116"/>
      <c r="J5" s="116"/>
      <c r="K5" s="116"/>
      <c r="L5" s="11"/>
    </row>
    <row r="6" spans="1:12" s="12" customFormat="1" ht="45" customHeight="1">
      <c r="A6" s="110"/>
      <c r="B6" s="5" t="s">
        <v>17</v>
      </c>
      <c r="C6" s="6" t="s">
        <v>18</v>
      </c>
      <c r="D6" s="7" t="s">
        <v>19</v>
      </c>
      <c r="E6" s="6" t="s">
        <v>20</v>
      </c>
      <c r="F6" s="87" t="s">
        <v>133</v>
      </c>
      <c r="G6" s="88" t="s">
        <v>134</v>
      </c>
      <c r="H6" s="89" t="s">
        <v>135</v>
      </c>
      <c r="I6" s="87" t="s">
        <v>136</v>
      </c>
      <c r="J6" s="117" t="s">
        <v>137</v>
      </c>
      <c r="K6" s="118"/>
      <c r="L6" s="11"/>
    </row>
    <row r="7" spans="1:12" s="12" customFormat="1" ht="71.25" customHeight="1" thickBot="1">
      <c r="A7" s="111"/>
      <c r="B7" s="13" t="s">
        <v>21</v>
      </c>
      <c r="C7" s="14" t="s">
        <v>22</v>
      </c>
      <c r="D7" s="14" t="s">
        <v>23</v>
      </c>
      <c r="E7" s="14" t="s">
        <v>22</v>
      </c>
      <c r="F7" s="97" t="s">
        <v>138</v>
      </c>
      <c r="G7" s="98" t="s">
        <v>139</v>
      </c>
      <c r="H7" s="98" t="s">
        <v>140</v>
      </c>
      <c r="I7" s="99" t="s">
        <v>140</v>
      </c>
      <c r="J7" s="119" t="s">
        <v>141</v>
      </c>
      <c r="K7" s="120"/>
      <c r="L7" s="11"/>
    </row>
    <row r="8" spans="1:11" s="16" customFormat="1" ht="47.25" customHeight="1">
      <c r="A8" s="4" t="s">
        <v>24</v>
      </c>
      <c r="B8" s="23">
        <f>F8+H8+J8</f>
        <v>0</v>
      </c>
      <c r="C8" s="25">
        <v>0.0618766999093382</v>
      </c>
      <c r="D8" s="24">
        <v>596</v>
      </c>
      <c r="E8" s="25">
        <v>0.41708947129010815</v>
      </c>
      <c r="F8" s="24"/>
      <c r="G8" s="24"/>
      <c r="H8" s="24"/>
      <c r="I8" s="24"/>
      <c r="J8" s="94"/>
      <c r="K8" s="94"/>
    </row>
    <row r="9" spans="1:11" s="16" customFormat="1" ht="47.25" customHeight="1">
      <c r="A9" s="4" t="s">
        <v>25</v>
      </c>
      <c r="B9" s="23">
        <v>307</v>
      </c>
      <c r="C9" s="25">
        <v>0.068</v>
      </c>
      <c r="D9" s="24">
        <v>707</v>
      </c>
      <c r="E9" s="25">
        <v>0.49</v>
      </c>
      <c r="F9" s="24"/>
      <c r="G9" s="24"/>
      <c r="H9" s="24"/>
      <c r="I9" s="24"/>
      <c r="J9" s="94"/>
      <c r="K9" s="94"/>
    </row>
    <row r="10" spans="1:11" s="16" customFormat="1" ht="47.25" customHeight="1">
      <c r="A10" s="8" t="s">
        <v>26</v>
      </c>
      <c r="B10" s="23">
        <v>332</v>
      </c>
      <c r="C10" s="25">
        <v>0.0730151748405542</v>
      </c>
      <c r="D10" s="24">
        <v>818</v>
      </c>
      <c r="E10" s="25">
        <v>0.5627911136796769</v>
      </c>
      <c r="F10" s="24"/>
      <c r="G10" s="24"/>
      <c r="H10" s="24"/>
      <c r="I10" s="24"/>
      <c r="J10" s="94"/>
      <c r="K10" s="94"/>
    </row>
    <row r="11" spans="1:11" s="16" customFormat="1" ht="47.25" customHeight="1">
      <c r="A11" s="4" t="s">
        <v>27</v>
      </c>
      <c r="B11" s="23">
        <v>358</v>
      </c>
      <c r="C11" s="25">
        <v>0.0730151748405542</v>
      </c>
      <c r="D11" s="24">
        <v>924</v>
      </c>
      <c r="E11" s="25">
        <v>0.5627911136796769</v>
      </c>
      <c r="F11" s="24"/>
      <c r="G11" s="24"/>
      <c r="H11" s="24"/>
      <c r="I11" s="24"/>
      <c r="J11" s="94"/>
      <c r="K11" s="94"/>
    </row>
    <row r="12" spans="1:11" s="17" customFormat="1" ht="47.25" customHeight="1">
      <c r="A12" s="4" t="s">
        <v>28</v>
      </c>
      <c r="B12" s="23">
        <v>365</v>
      </c>
      <c r="C12" s="25">
        <v>0.08</v>
      </c>
      <c r="D12" s="24">
        <v>902</v>
      </c>
      <c r="E12" s="25">
        <v>0.59</v>
      </c>
      <c r="F12" s="24"/>
      <c r="G12" s="24"/>
      <c r="H12" s="24"/>
      <c r="I12" s="24"/>
      <c r="J12" s="94"/>
      <c r="K12" s="94"/>
    </row>
    <row r="13" spans="1:11" s="17" customFormat="1" ht="47.25" customHeight="1">
      <c r="A13" s="4" t="s">
        <v>30</v>
      </c>
      <c r="B13" s="23">
        <v>394</v>
      </c>
      <c r="C13" s="25">
        <v>0.08</v>
      </c>
      <c r="D13" s="24">
        <v>967</v>
      </c>
      <c r="E13" s="25">
        <v>0.63</v>
      </c>
      <c r="F13" s="24"/>
      <c r="G13" s="24"/>
      <c r="H13" s="24"/>
      <c r="I13" s="24"/>
      <c r="J13" s="94"/>
      <c r="K13" s="94"/>
    </row>
    <row r="14" spans="1:11" s="17" customFormat="1" ht="47.25" customHeight="1">
      <c r="A14" s="4" t="s">
        <v>116</v>
      </c>
      <c r="B14" s="78">
        <v>441</v>
      </c>
      <c r="C14" s="79">
        <v>0.08</v>
      </c>
      <c r="D14" s="80">
        <v>2334</v>
      </c>
      <c r="E14" s="25">
        <f>D14/155754*100</f>
        <v>1.4985168920220349</v>
      </c>
      <c r="F14" s="24">
        <v>2334</v>
      </c>
      <c r="G14" s="24">
        <v>583</v>
      </c>
      <c r="H14" s="24">
        <v>609</v>
      </c>
      <c r="I14" s="24">
        <v>1125</v>
      </c>
      <c r="J14" s="42">
        <v>17</v>
      </c>
      <c r="K14" s="42"/>
    </row>
    <row r="15" spans="1:11" s="16" customFormat="1" ht="47.25" customHeight="1">
      <c r="A15" s="4" t="s">
        <v>126</v>
      </c>
      <c r="B15" s="80">
        <v>466</v>
      </c>
      <c r="C15" s="79">
        <v>0.09</v>
      </c>
      <c r="D15" s="80">
        <v>2241</v>
      </c>
      <c r="E15" s="25">
        <f>D15/155754*100</f>
        <v>1.438807350052005</v>
      </c>
      <c r="F15" s="24">
        <v>2241</v>
      </c>
      <c r="G15" s="24">
        <v>547</v>
      </c>
      <c r="H15" s="24">
        <v>527</v>
      </c>
      <c r="I15" s="24">
        <v>1143</v>
      </c>
      <c r="J15" s="42">
        <v>24</v>
      </c>
      <c r="K15" s="42"/>
    </row>
    <row r="16" spans="1:12" s="16" customFormat="1" ht="47.25" customHeight="1">
      <c r="A16" s="4" t="s">
        <v>151</v>
      </c>
      <c r="B16" s="80">
        <v>604</v>
      </c>
      <c r="C16" s="79">
        <v>0.08</v>
      </c>
      <c r="D16" s="80">
        <v>2049</v>
      </c>
      <c r="E16" s="25">
        <f>D16/155754*100</f>
        <v>1.3155360375977503</v>
      </c>
      <c r="F16" s="24">
        <v>2049</v>
      </c>
      <c r="G16" s="24">
        <v>443</v>
      </c>
      <c r="H16" s="24">
        <v>459</v>
      </c>
      <c r="I16" s="24">
        <v>1133</v>
      </c>
      <c r="J16" s="42">
        <v>14</v>
      </c>
      <c r="K16" s="8"/>
      <c r="L16" s="17"/>
    </row>
    <row r="17" spans="1:12" s="16" customFormat="1" ht="47.25" customHeight="1" thickBot="1">
      <c r="A17" s="9" t="s">
        <v>150</v>
      </c>
      <c r="B17" s="77">
        <v>650</v>
      </c>
      <c r="C17" s="76">
        <v>0.08</v>
      </c>
      <c r="D17" s="77">
        <v>1648</v>
      </c>
      <c r="E17" s="26">
        <f>D17/155754*100</f>
        <v>1.0580787652323536</v>
      </c>
      <c r="F17" s="100">
        <v>1648</v>
      </c>
      <c r="G17" s="100">
        <v>350</v>
      </c>
      <c r="H17" s="100">
        <v>325</v>
      </c>
      <c r="I17" s="100">
        <v>962</v>
      </c>
      <c r="J17" s="101">
        <v>11</v>
      </c>
      <c r="K17" s="8"/>
      <c r="L17" s="17"/>
    </row>
    <row r="18" spans="1:7" s="19" customFormat="1" ht="16.5">
      <c r="A18" s="1" t="s">
        <v>131</v>
      </c>
      <c r="B18" s="18"/>
      <c r="C18" s="18"/>
      <c r="D18" s="18"/>
      <c r="E18" s="18"/>
      <c r="F18" s="18"/>
      <c r="G18" s="18"/>
    </row>
    <row r="19" spans="1:7" s="19" customFormat="1" ht="16.5">
      <c r="A19" s="2" t="s">
        <v>120</v>
      </c>
      <c r="B19" s="2"/>
      <c r="C19" s="2"/>
      <c r="D19" s="2"/>
      <c r="E19" s="2"/>
      <c r="F19" s="18"/>
      <c r="G19" s="18"/>
    </row>
    <row r="20" spans="1:7" s="19" customFormat="1" ht="15.75">
      <c r="A20" s="2"/>
      <c r="B20" s="2"/>
      <c r="C20" s="2"/>
      <c r="D20" s="2"/>
      <c r="E20" s="2"/>
      <c r="F20" s="18"/>
      <c r="G20" s="18"/>
    </row>
    <row r="21" spans="1:7" s="19" customFormat="1" ht="15.75">
      <c r="A21" s="2"/>
      <c r="B21" s="2"/>
      <c r="C21" s="2"/>
      <c r="D21" s="2"/>
      <c r="E21" s="2"/>
      <c r="F21" s="18"/>
      <c r="G21" s="18"/>
    </row>
    <row r="22" spans="1:7" s="19" customFormat="1" ht="15.75">
      <c r="A22" s="2"/>
      <c r="B22" s="2"/>
      <c r="C22" s="2"/>
      <c r="D22" s="2"/>
      <c r="E22" s="2"/>
      <c r="F22" s="18"/>
      <c r="G22" s="18"/>
    </row>
    <row r="23" spans="1:7" s="19" customFormat="1" ht="15.75">
      <c r="A23" s="2"/>
      <c r="B23" s="2"/>
      <c r="C23" s="2"/>
      <c r="D23" s="2"/>
      <c r="E23" s="2"/>
      <c r="F23" s="18"/>
      <c r="G23" s="18"/>
    </row>
    <row r="24" spans="1:7" s="19" customFormat="1" ht="15.75">
      <c r="A24" s="2"/>
      <c r="B24" s="2"/>
      <c r="C24" s="2"/>
      <c r="D24" s="2"/>
      <c r="E24" s="2"/>
      <c r="F24" s="18"/>
      <c r="G24" s="18"/>
    </row>
    <row r="25" spans="1:7" s="19" customFormat="1" ht="15.75">
      <c r="A25" s="2"/>
      <c r="B25" s="2"/>
      <c r="C25" s="2"/>
      <c r="D25" s="2"/>
      <c r="E25" s="2"/>
      <c r="F25" s="18"/>
      <c r="G25" s="18"/>
    </row>
    <row r="26" spans="1:11" s="19" customFormat="1" ht="15.75">
      <c r="A26" s="108" t="s">
        <v>143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</sheetData>
  <sheetProtection/>
  <mergeCells count="8">
    <mergeCell ref="A2:K2"/>
    <mergeCell ref="A26:K26"/>
    <mergeCell ref="A5:A7"/>
    <mergeCell ref="B5:E5"/>
    <mergeCell ref="A3:K3"/>
    <mergeCell ref="F5:K5"/>
    <mergeCell ref="J6:K6"/>
    <mergeCell ref="J7:K7"/>
  </mergeCells>
  <printOptions/>
  <pageMargins left="0.25" right="0.25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workbookViewId="0" topLeftCell="C1">
      <selection activeCell="G16" sqref="G16"/>
    </sheetView>
  </sheetViews>
  <sheetFormatPr defaultColWidth="9.00390625" defaultRowHeight="16.5"/>
  <cols>
    <col min="1" max="1" width="16.50390625" style="33" customWidth="1"/>
    <col min="2" max="2" width="9.25390625" style="33" customWidth="1"/>
    <col min="3" max="3" width="10.625" style="33" customWidth="1"/>
    <col min="4" max="4" width="9.75390625" style="33" customWidth="1"/>
    <col min="5" max="5" width="12.50390625" style="33" customWidth="1"/>
    <col min="6" max="6" width="14.50390625" style="33" customWidth="1"/>
    <col min="7" max="7" width="10.00390625" style="33" customWidth="1"/>
    <col min="8" max="8" width="9.75390625" style="33" customWidth="1"/>
    <col min="9" max="9" width="12.00390625" style="33" customWidth="1"/>
    <col min="10" max="10" width="7.50390625" style="33" customWidth="1"/>
    <col min="11" max="11" width="8.625" style="33" customWidth="1"/>
    <col min="12" max="12" width="11.375" style="33" customWidth="1"/>
    <col min="13" max="13" width="8.75390625" style="33" customWidth="1"/>
    <col min="14" max="14" width="9.375" style="33" customWidth="1"/>
    <col min="15" max="15" width="10.00390625" style="33" customWidth="1"/>
    <col min="16" max="16" width="10.50390625" style="33" customWidth="1"/>
    <col min="17" max="16384" width="9.00390625" style="33" customWidth="1"/>
  </cols>
  <sheetData>
    <row r="1" spans="1:16" s="37" customFormat="1" ht="14.25">
      <c r="A1" s="20" t="s">
        <v>0</v>
      </c>
      <c r="N1" s="16"/>
      <c r="P1" s="70" t="s">
        <v>12</v>
      </c>
    </row>
    <row r="2" spans="1:16" s="38" customFormat="1" ht="21">
      <c r="A2" s="121" t="s">
        <v>32</v>
      </c>
      <c r="B2" s="122"/>
      <c r="C2" s="122"/>
      <c r="D2" s="122"/>
      <c r="E2" s="122"/>
      <c r="F2" s="122"/>
      <c r="G2" s="122"/>
      <c r="H2" s="123" t="s">
        <v>33</v>
      </c>
      <c r="I2" s="123"/>
      <c r="J2" s="123"/>
      <c r="K2" s="123"/>
      <c r="L2" s="123"/>
      <c r="M2" s="123"/>
      <c r="N2" s="123"/>
      <c r="O2" s="123"/>
      <c r="P2" s="123"/>
    </row>
    <row r="3" spans="1:16" s="37" customFormat="1" ht="15" thickBot="1">
      <c r="A3" s="39"/>
      <c r="B3" s="39"/>
      <c r="C3" s="39"/>
      <c r="D3" s="39"/>
      <c r="E3" s="39"/>
      <c r="F3" s="39"/>
      <c r="G3" s="68" t="s">
        <v>31</v>
      </c>
      <c r="H3" s="39"/>
      <c r="I3" s="39"/>
      <c r="J3" s="39"/>
      <c r="K3" s="39"/>
      <c r="L3" s="39"/>
      <c r="M3" s="39"/>
      <c r="N3" s="39"/>
      <c r="O3" s="39"/>
      <c r="P3" s="69" t="s">
        <v>34</v>
      </c>
    </row>
    <row r="4" spans="1:16" s="34" customFormat="1" ht="29.25" customHeight="1">
      <c r="A4" s="125" t="s">
        <v>35</v>
      </c>
      <c r="B4" s="116" t="s">
        <v>36</v>
      </c>
      <c r="C4" s="114"/>
      <c r="D4" s="27" t="s">
        <v>1</v>
      </c>
      <c r="E4" s="27" t="s">
        <v>2</v>
      </c>
      <c r="F4" s="27" t="s">
        <v>3</v>
      </c>
      <c r="G4" s="27" t="s">
        <v>4</v>
      </c>
      <c r="H4" s="28" t="s">
        <v>5</v>
      </c>
      <c r="I4" s="27" t="s">
        <v>37</v>
      </c>
      <c r="J4" s="27" t="s">
        <v>7</v>
      </c>
      <c r="K4" s="128" t="s">
        <v>8</v>
      </c>
      <c r="L4" s="27" t="s">
        <v>9</v>
      </c>
      <c r="M4" s="128" t="s">
        <v>10</v>
      </c>
      <c r="N4" s="27" t="s">
        <v>11</v>
      </c>
      <c r="O4" s="28" t="s">
        <v>6</v>
      </c>
      <c r="P4" s="130" t="s">
        <v>118</v>
      </c>
    </row>
    <row r="5" spans="1:16" s="34" customFormat="1" ht="27" customHeight="1">
      <c r="A5" s="126"/>
      <c r="B5" s="29" t="s">
        <v>38</v>
      </c>
      <c r="C5" s="6" t="s">
        <v>39</v>
      </c>
      <c r="D5" s="30" t="s">
        <v>40</v>
      </c>
      <c r="E5" s="30" t="s">
        <v>41</v>
      </c>
      <c r="F5" s="30" t="s">
        <v>42</v>
      </c>
      <c r="G5" s="30" t="s">
        <v>40</v>
      </c>
      <c r="H5" s="29" t="s">
        <v>40</v>
      </c>
      <c r="I5" s="30" t="s">
        <v>43</v>
      </c>
      <c r="J5" s="30" t="s">
        <v>44</v>
      </c>
      <c r="K5" s="129"/>
      <c r="L5" s="30" t="s">
        <v>45</v>
      </c>
      <c r="M5" s="129"/>
      <c r="N5" s="30" t="s">
        <v>46</v>
      </c>
      <c r="O5" s="29" t="s">
        <v>40</v>
      </c>
      <c r="P5" s="131"/>
    </row>
    <row r="6" spans="1:16" s="34" customFormat="1" ht="69" customHeight="1" thickBot="1">
      <c r="A6" s="127"/>
      <c r="B6" s="35" t="s">
        <v>23</v>
      </c>
      <c r="C6" s="14" t="s">
        <v>47</v>
      </c>
      <c r="D6" s="35" t="s">
        <v>48</v>
      </c>
      <c r="E6" s="35" t="s">
        <v>49</v>
      </c>
      <c r="F6" s="14" t="s">
        <v>49</v>
      </c>
      <c r="G6" s="14" t="s">
        <v>50</v>
      </c>
      <c r="H6" s="35" t="s">
        <v>51</v>
      </c>
      <c r="I6" s="35" t="s">
        <v>53</v>
      </c>
      <c r="J6" s="35" t="s">
        <v>54</v>
      </c>
      <c r="K6" s="35" t="s">
        <v>55</v>
      </c>
      <c r="L6" s="35" t="s">
        <v>56</v>
      </c>
      <c r="M6" s="35" t="s">
        <v>57</v>
      </c>
      <c r="N6" s="35" t="s">
        <v>58</v>
      </c>
      <c r="O6" s="35" t="s">
        <v>52</v>
      </c>
      <c r="P6" s="15" t="s">
        <v>117</v>
      </c>
    </row>
    <row r="7" spans="1:16" s="37" customFormat="1" ht="52.5" customHeight="1">
      <c r="A7" s="4" t="s">
        <v>24</v>
      </c>
      <c r="B7" s="43">
        <f>SUM(D7:P7)</f>
        <v>4956</v>
      </c>
      <c r="C7" s="44">
        <v>3.47</v>
      </c>
      <c r="D7" s="42">
        <v>224</v>
      </c>
      <c r="E7" s="42">
        <v>600</v>
      </c>
      <c r="F7" s="42">
        <v>74</v>
      </c>
      <c r="G7" s="42">
        <v>1947</v>
      </c>
      <c r="H7" s="42">
        <v>519</v>
      </c>
      <c r="I7" s="42">
        <v>501</v>
      </c>
      <c r="J7" s="42">
        <v>23</v>
      </c>
      <c r="K7" s="42">
        <v>19</v>
      </c>
      <c r="L7" s="42">
        <v>82</v>
      </c>
      <c r="M7" s="42">
        <v>41</v>
      </c>
      <c r="N7" s="42">
        <v>414</v>
      </c>
      <c r="O7" s="42">
        <v>463</v>
      </c>
      <c r="P7" s="42">
        <v>49</v>
      </c>
    </row>
    <row r="8" spans="1:16" s="37" customFormat="1" ht="52.5" customHeight="1">
      <c r="A8" s="4" t="s">
        <v>25</v>
      </c>
      <c r="B8" s="43">
        <f>SUM(D8:P8)</f>
        <v>5189</v>
      </c>
      <c r="C8" s="44">
        <v>3.57</v>
      </c>
      <c r="D8" s="42">
        <v>231</v>
      </c>
      <c r="E8" s="42">
        <v>614</v>
      </c>
      <c r="F8" s="42">
        <v>81</v>
      </c>
      <c r="G8" s="42">
        <v>2002</v>
      </c>
      <c r="H8" s="42">
        <v>538</v>
      </c>
      <c r="I8" s="42">
        <v>551</v>
      </c>
      <c r="J8" s="42">
        <v>23</v>
      </c>
      <c r="K8" s="42">
        <v>23</v>
      </c>
      <c r="L8" s="42">
        <v>94</v>
      </c>
      <c r="M8" s="42">
        <v>40</v>
      </c>
      <c r="N8" s="42">
        <v>446</v>
      </c>
      <c r="O8" s="42">
        <v>494</v>
      </c>
      <c r="P8" s="42">
        <v>52</v>
      </c>
    </row>
    <row r="9" spans="1:16" s="37" customFormat="1" ht="52.5" customHeight="1">
      <c r="A9" s="4" t="s">
        <v>26</v>
      </c>
      <c r="B9" s="43">
        <f>SUM(D9:P9)</f>
        <v>5239</v>
      </c>
      <c r="C9" s="44">
        <v>3.54</v>
      </c>
      <c r="D9" s="42">
        <v>227</v>
      </c>
      <c r="E9" s="42">
        <v>655</v>
      </c>
      <c r="F9" s="42">
        <v>70</v>
      </c>
      <c r="G9" s="42">
        <v>1941</v>
      </c>
      <c r="H9" s="42">
        <v>545</v>
      </c>
      <c r="I9" s="42">
        <v>579</v>
      </c>
      <c r="J9" s="42">
        <v>22</v>
      </c>
      <c r="K9" s="42">
        <v>30</v>
      </c>
      <c r="L9" s="42">
        <v>117</v>
      </c>
      <c r="M9" s="42">
        <v>46</v>
      </c>
      <c r="N9" s="42">
        <v>467</v>
      </c>
      <c r="O9" s="42">
        <v>511</v>
      </c>
      <c r="P9" s="42">
        <v>29</v>
      </c>
    </row>
    <row r="10" spans="1:16" s="37" customFormat="1" ht="52.5" customHeight="1">
      <c r="A10" s="4" t="s">
        <v>27</v>
      </c>
      <c r="B10" s="43">
        <f>SUM(D10:P10)</f>
        <v>5540</v>
      </c>
      <c r="C10" s="44">
        <v>3.67</v>
      </c>
      <c r="D10" s="42">
        <v>239</v>
      </c>
      <c r="E10" s="42">
        <v>688</v>
      </c>
      <c r="F10" s="42">
        <v>81</v>
      </c>
      <c r="G10" s="42">
        <v>1991</v>
      </c>
      <c r="H10" s="42">
        <v>562</v>
      </c>
      <c r="I10" s="42">
        <v>637</v>
      </c>
      <c r="J10" s="42">
        <v>23</v>
      </c>
      <c r="K10" s="42">
        <v>24</v>
      </c>
      <c r="L10" s="42">
        <v>127</v>
      </c>
      <c r="M10" s="42">
        <v>58</v>
      </c>
      <c r="N10" s="42">
        <v>495</v>
      </c>
      <c r="O10" s="42">
        <v>549</v>
      </c>
      <c r="P10" s="42">
        <v>66</v>
      </c>
    </row>
    <row r="11" spans="1:16" s="37" customFormat="1" ht="52.5" customHeight="1">
      <c r="A11" s="4" t="s">
        <v>28</v>
      </c>
      <c r="B11" s="43">
        <f>SUM(D11:P11)</f>
        <v>5806</v>
      </c>
      <c r="C11" s="44">
        <v>6.31</v>
      </c>
      <c r="D11" s="42">
        <v>251</v>
      </c>
      <c r="E11" s="42">
        <v>724</v>
      </c>
      <c r="F11" s="42">
        <v>88</v>
      </c>
      <c r="G11" s="42">
        <v>2045</v>
      </c>
      <c r="H11" s="42">
        <v>579</v>
      </c>
      <c r="I11" s="42">
        <v>676</v>
      </c>
      <c r="J11" s="42">
        <v>21</v>
      </c>
      <c r="K11" s="42">
        <v>28</v>
      </c>
      <c r="L11" s="42">
        <v>133</v>
      </c>
      <c r="M11" s="42">
        <v>63</v>
      </c>
      <c r="N11" s="42">
        <v>523</v>
      </c>
      <c r="O11" s="42">
        <v>609</v>
      </c>
      <c r="P11" s="42">
        <v>66</v>
      </c>
    </row>
    <row r="12" spans="1:16" s="36" customFormat="1" ht="52.5" customHeight="1">
      <c r="A12" s="4" t="s">
        <v>30</v>
      </c>
      <c r="B12" s="43">
        <f>SUM(D12:P12)</f>
        <v>6145</v>
      </c>
      <c r="C12" s="44">
        <v>6.68</v>
      </c>
      <c r="D12" s="42">
        <v>252</v>
      </c>
      <c r="E12" s="42">
        <v>740</v>
      </c>
      <c r="F12" s="42">
        <v>95</v>
      </c>
      <c r="G12" s="42">
        <v>2054</v>
      </c>
      <c r="H12" s="42">
        <v>623</v>
      </c>
      <c r="I12" s="42">
        <v>704</v>
      </c>
      <c r="J12" s="42">
        <v>21</v>
      </c>
      <c r="K12" s="42">
        <v>23</v>
      </c>
      <c r="L12" s="42">
        <v>142</v>
      </c>
      <c r="M12" s="42">
        <v>91</v>
      </c>
      <c r="N12" s="42">
        <v>669</v>
      </c>
      <c r="O12" s="42">
        <v>643</v>
      </c>
      <c r="P12" s="42">
        <v>88</v>
      </c>
    </row>
    <row r="13" spans="1:16" s="36" customFormat="1" ht="52.5" customHeight="1">
      <c r="A13" s="81" t="s">
        <v>116</v>
      </c>
      <c r="B13" s="82">
        <f>SUM(D13:P13)</f>
        <v>5780</v>
      </c>
      <c r="C13" s="83">
        <v>6.68</v>
      </c>
      <c r="D13" s="84">
        <v>211</v>
      </c>
      <c r="E13" s="84">
        <v>609</v>
      </c>
      <c r="F13" s="84">
        <v>72</v>
      </c>
      <c r="G13" s="84">
        <v>1628</v>
      </c>
      <c r="H13" s="84">
        <v>459</v>
      </c>
      <c r="I13" s="84">
        <v>537</v>
      </c>
      <c r="J13" s="84">
        <v>21</v>
      </c>
      <c r="K13" s="84">
        <v>15</v>
      </c>
      <c r="L13" s="84">
        <v>45</v>
      </c>
      <c r="M13" s="84">
        <v>29</v>
      </c>
      <c r="N13" s="84">
        <v>285</v>
      </c>
      <c r="O13" s="84">
        <v>379</v>
      </c>
      <c r="P13" s="84">
        <f>61+1429</f>
        <v>1490</v>
      </c>
    </row>
    <row r="14" spans="1:16" s="74" customFormat="1" ht="52.5" customHeight="1">
      <c r="A14" s="81" t="s">
        <v>127</v>
      </c>
      <c r="B14" s="84">
        <f>SUM(D14:P14)</f>
        <v>6016</v>
      </c>
      <c r="C14" s="83">
        <v>7.58</v>
      </c>
      <c r="D14" s="84">
        <v>191</v>
      </c>
      <c r="E14" s="84">
        <v>580</v>
      </c>
      <c r="F14" s="84">
        <v>56</v>
      </c>
      <c r="G14" s="84">
        <v>1601</v>
      </c>
      <c r="H14" s="84">
        <v>419</v>
      </c>
      <c r="I14" s="84">
        <v>539</v>
      </c>
      <c r="J14" s="84">
        <v>19</v>
      </c>
      <c r="K14" s="84">
        <v>12</v>
      </c>
      <c r="L14" s="84">
        <v>42</v>
      </c>
      <c r="M14" s="84">
        <v>24</v>
      </c>
      <c r="N14" s="84">
        <v>282</v>
      </c>
      <c r="O14" s="84">
        <v>347</v>
      </c>
      <c r="P14" s="84">
        <v>1904</v>
      </c>
    </row>
    <row r="15" spans="1:16" s="74" customFormat="1" ht="52.5" customHeight="1">
      <c r="A15" s="81" t="s">
        <v>142</v>
      </c>
      <c r="B15" s="74">
        <v>6021</v>
      </c>
      <c r="C15" s="102">
        <v>7.59</v>
      </c>
      <c r="D15" s="74">
        <v>176</v>
      </c>
      <c r="E15" s="74">
        <v>502</v>
      </c>
      <c r="F15" s="74">
        <v>45</v>
      </c>
      <c r="G15" s="74">
        <v>1481</v>
      </c>
      <c r="H15" s="74">
        <v>343</v>
      </c>
      <c r="I15" s="74">
        <v>468</v>
      </c>
      <c r="J15" s="74">
        <v>18</v>
      </c>
      <c r="K15" s="74">
        <v>7</v>
      </c>
      <c r="L15" s="74">
        <v>25</v>
      </c>
      <c r="M15" s="74">
        <v>8</v>
      </c>
      <c r="N15" s="74">
        <v>276</v>
      </c>
      <c r="O15" s="74">
        <v>264</v>
      </c>
      <c r="P15" s="74">
        <v>2381</v>
      </c>
    </row>
    <row r="16" spans="1:16" s="74" customFormat="1" ht="52.5" customHeight="1" thickBot="1">
      <c r="A16" s="73" t="s">
        <v>152</v>
      </c>
      <c r="B16" s="103">
        <v>6157</v>
      </c>
      <c r="C16" s="91">
        <v>7.64</v>
      </c>
      <c r="D16" s="90">
        <v>126</v>
      </c>
      <c r="E16" s="90">
        <v>404</v>
      </c>
      <c r="F16" s="90">
        <v>27</v>
      </c>
      <c r="G16" s="90">
        <v>1276</v>
      </c>
      <c r="H16" s="90">
        <v>98</v>
      </c>
      <c r="I16" s="90">
        <v>364</v>
      </c>
      <c r="J16" s="90">
        <v>10</v>
      </c>
      <c r="K16" s="90">
        <v>3</v>
      </c>
      <c r="L16" s="90">
        <v>18</v>
      </c>
      <c r="M16" s="90">
        <v>2</v>
      </c>
      <c r="N16" s="90">
        <v>146</v>
      </c>
      <c r="O16" s="90">
        <v>189</v>
      </c>
      <c r="P16" s="90">
        <v>3492</v>
      </c>
    </row>
    <row r="17" spans="1:8" s="38" customFormat="1" ht="16.5">
      <c r="A17" s="1" t="s">
        <v>122</v>
      </c>
      <c r="H17" s="2" t="s">
        <v>121</v>
      </c>
    </row>
    <row r="18" spans="1:8" s="38" customFormat="1" ht="16.5">
      <c r="A18" s="1"/>
      <c r="H18" s="2"/>
    </row>
    <row r="19" spans="1:8" s="38" customFormat="1" ht="16.5">
      <c r="A19" s="1"/>
      <c r="H19" s="2"/>
    </row>
    <row r="20" spans="1:8" s="38" customFormat="1" ht="16.5">
      <c r="A20" s="1"/>
      <c r="H20" s="2"/>
    </row>
    <row r="21" spans="1:8" s="38" customFormat="1" ht="16.5">
      <c r="A21" s="1"/>
      <c r="H21" s="2"/>
    </row>
    <row r="22" spans="1:8" s="38" customFormat="1" ht="16.5">
      <c r="A22" s="1"/>
      <c r="H22" s="2"/>
    </row>
    <row r="23" spans="1:16" s="38" customFormat="1" ht="15.75">
      <c r="A23" s="124" t="s">
        <v>144</v>
      </c>
      <c r="B23" s="124"/>
      <c r="C23" s="124"/>
      <c r="D23" s="124"/>
      <c r="E23" s="124"/>
      <c r="F23" s="124"/>
      <c r="G23" s="124"/>
      <c r="H23" s="124" t="s">
        <v>145</v>
      </c>
      <c r="I23" s="124"/>
      <c r="J23" s="124"/>
      <c r="K23" s="124"/>
      <c r="L23" s="124"/>
      <c r="M23" s="124"/>
      <c r="N23" s="124"/>
      <c r="O23" s="124"/>
      <c r="P23" s="124"/>
    </row>
  </sheetData>
  <sheetProtection/>
  <mergeCells count="9">
    <mergeCell ref="A2:G2"/>
    <mergeCell ref="H2:P2"/>
    <mergeCell ref="A23:G23"/>
    <mergeCell ref="H23:P23"/>
    <mergeCell ref="A4:A6"/>
    <mergeCell ref="B4:C4"/>
    <mergeCell ref="K4:K5"/>
    <mergeCell ref="M4:M5"/>
    <mergeCell ref="P4:P5"/>
  </mergeCells>
  <printOptions/>
  <pageMargins left="0.6299212598425197" right="0.6299212598425197" top="0.984251968503937" bottom="0.7874015748031497" header="0.5118110236220472" footer="0.5118110236220472"/>
  <pageSetup horizontalDpi="600" verticalDpi="600" orientation="portrait" paperSize="9" scale="92" r:id="rId1"/>
  <colBreaks count="1" manualBreakCount="1">
    <brk id="7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PageLayoutView="0" workbookViewId="0" topLeftCell="A13">
      <selection activeCell="M17" sqref="M17"/>
    </sheetView>
  </sheetViews>
  <sheetFormatPr defaultColWidth="9.00390625" defaultRowHeight="16.5"/>
  <cols>
    <col min="1" max="1" width="13.50390625" style="10" customWidth="1"/>
    <col min="2" max="7" width="6.00390625" style="10" customWidth="1"/>
    <col min="8" max="8" width="6.375" style="10" customWidth="1"/>
    <col min="9" max="21" width="6.00390625" style="10" customWidth="1"/>
    <col min="22" max="22" width="6.50390625" style="10" customWidth="1"/>
    <col min="23" max="28" width="6.00390625" style="10" customWidth="1"/>
    <col min="29" max="29" width="13.50390625" style="10" customWidth="1"/>
    <col min="30" max="41" width="6.50390625" style="10" customWidth="1"/>
    <col min="42" max="44" width="8.375" style="10" customWidth="1"/>
    <col min="45" max="53" width="6.625" style="10" customWidth="1"/>
    <col min="54" max="74" width="6.00390625" style="10" customWidth="1"/>
    <col min="75" max="16384" width="9.00390625" style="10" customWidth="1"/>
  </cols>
  <sheetData>
    <row r="1" spans="1:53" s="32" customFormat="1" ht="14.25">
      <c r="A1" s="20" t="s">
        <v>59</v>
      </c>
      <c r="J1" s="49"/>
      <c r="L1" s="31"/>
      <c r="AB1" s="70" t="s">
        <v>60</v>
      </c>
      <c r="AC1" s="20" t="s">
        <v>59</v>
      </c>
      <c r="BA1" s="70" t="s">
        <v>60</v>
      </c>
    </row>
    <row r="2" spans="1:55" s="51" customFormat="1" ht="21">
      <c r="A2" s="167" t="s">
        <v>111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 t="s">
        <v>112</v>
      </c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7" t="s">
        <v>113</v>
      </c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9" t="s">
        <v>114</v>
      </c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50"/>
      <c r="BC2" s="50"/>
    </row>
    <row r="3" spans="1:54" s="32" customFormat="1" ht="1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8" t="s">
        <v>61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69" t="s">
        <v>62</v>
      </c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68" t="s">
        <v>61</v>
      </c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69" t="s">
        <v>62</v>
      </c>
      <c r="BB3" s="49"/>
    </row>
    <row r="4" spans="1:54" s="12" customFormat="1" ht="24.75" customHeight="1">
      <c r="A4" s="142" t="s">
        <v>63</v>
      </c>
      <c r="B4" s="145" t="s">
        <v>64</v>
      </c>
      <c r="C4" s="146"/>
      <c r="D4" s="147"/>
      <c r="E4" s="151" t="s">
        <v>65</v>
      </c>
      <c r="F4" s="152"/>
      <c r="G4" s="152"/>
      <c r="H4" s="152"/>
      <c r="I4" s="152"/>
      <c r="J4" s="152"/>
      <c r="K4" s="152"/>
      <c r="L4" s="152"/>
      <c r="M4" s="153"/>
      <c r="N4" s="113" t="s">
        <v>66</v>
      </c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55" t="s">
        <v>63</v>
      </c>
      <c r="AD4" s="173" t="s">
        <v>67</v>
      </c>
      <c r="AE4" s="152"/>
      <c r="AF4" s="152"/>
      <c r="AG4" s="152"/>
      <c r="AH4" s="152"/>
      <c r="AI4" s="152"/>
      <c r="AJ4" s="152"/>
      <c r="AK4" s="152"/>
      <c r="AL4" s="152"/>
      <c r="AM4" s="152"/>
      <c r="AN4" s="153"/>
      <c r="AO4" s="113" t="s">
        <v>68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"/>
    </row>
    <row r="5" spans="1:54" s="12" customFormat="1" ht="24.75" customHeight="1">
      <c r="A5" s="143"/>
      <c r="B5" s="148"/>
      <c r="C5" s="149"/>
      <c r="D5" s="150"/>
      <c r="E5" s="139" t="s">
        <v>69</v>
      </c>
      <c r="F5" s="140"/>
      <c r="G5" s="141"/>
      <c r="H5" s="139" t="s">
        <v>70</v>
      </c>
      <c r="I5" s="140"/>
      <c r="J5" s="141"/>
      <c r="K5" s="139" t="s">
        <v>71</v>
      </c>
      <c r="L5" s="140"/>
      <c r="M5" s="141"/>
      <c r="N5" s="171" t="s">
        <v>72</v>
      </c>
      <c r="O5" s="140"/>
      <c r="P5" s="141"/>
      <c r="Q5" s="172" t="s">
        <v>73</v>
      </c>
      <c r="R5" s="134"/>
      <c r="S5" s="135"/>
      <c r="T5" s="154" t="s">
        <v>74</v>
      </c>
      <c r="U5" s="134"/>
      <c r="V5" s="135"/>
      <c r="W5" s="154" t="s">
        <v>75</v>
      </c>
      <c r="X5" s="134"/>
      <c r="Y5" s="135"/>
      <c r="Z5" s="158" t="s">
        <v>76</v>
      </c>
      <c r="AA5" s="149"/>
      <c r="AB5" s="149"/>
      <c r="AC5" s="156"/>
      <c r="AD5" s="133" t="s">
        <v>77</v>
      </c>
      <c r="AE5" s="134"/>
      <c r="AF5" s="135"/>
      <c r="AG5" s="139" t="s">
        <v>78</v>
      </c>
      <c r="AH5" s="140"/>
      <c r="AI5" s="141"/>
      <c r="AJ5" s="136" t="s">
        <v>79</v>
      </c>
      <c r="AK5" s="137"/>
      <c r="AL5" s="138"/>
      <c r="AM5" s="53"/>
      <c r="AN5" s="75" t="s">
        <v>80</v>
      </c>
      <c r="AO5" s="52"/>
      <c r="AP5" s="136" t="s">
        <v>81</v>
      </c>
      <c r="AQ5" s="137"/>
      <c r="AR5" s="138"/>
      <c r="AS5" s="136" t="s">
        <v>82</v>
      </c>
      <c r="AT5" s="137"/>
      <c r="AU5" s="138"/>
      <c r="AV5" s="136" t="s">
        <v>83</v>
      </c>
      <c r="AW5" s="137"/>
      <c r="AX5" s="138"/>
      <c r="AY5" s="136" t="s">
        <v>84</v>
      </c>
      <c r="AZ5" s="137"/>
      <c r="BA5" s="148"/>
      <c r="BB5" s="11"/>
    </row>
    <row r="6" spans="1:54" s="12" customFormat="1" ht="24.75" customHeight="1">
      <c r="A6" s="143"/>
      <c r="B6" s="166" t="s">
        <v>85</v>
      </c>
      <c r="C6" s="162"/>
      <c r="D6" s="163"/>
      <c r="E6" s="164" t="s">
        <v>86</v>
      </c>
      <c r="F6" s="162"/>
      <c r="G6" s="163"/>
      <c r="H6" s="164" t="s">
        <v>87</v>
      </c>
      <c r="I6" s="162"/>
      <c r="J6" s="163"/>
      <c r="K6" s="164" t="s">
        <v>88</v>
      </c>
      <c r="L6" s="162"/>
      <c r="M6" s="163"/>
      <c r="N6" s="162" t="s">
        <v>89</v>
      </c>
      <c r="O6" s="162"/>
      <c r="P6" s="163"/>
      <c r="Q6" s="164" t="s">
        <v>90</v>
      </c>
      <c r="R6" s="162"/>
      <c r="S6" s="163"/>
      <c r="T6" s="164" t="s">
        <v>91</v>
      </c>
      <c r="U6" s="162"/>
      <c r="V6" s="163"/>
      <c r="W6" s="164" t="s">
        <v>92</v>
      </c>
      <c r="X6" s="162"/>
      <c r="Y6" s="163"/>
      <c r="Z6" s="164" t="s">
        <v>93</v>
      </c>
      <c r="AA6" s="162"/>
      <c r="AB6" s="162"/>
      <c r="AC6" s="156"/>
      <c r="AD6" s="165" t="s">
        <v>85</v>
      </c>
      <c r="AE6" s="160"/>
      <c r="AF6" s="161"/>
      <c r="AG6" s="159" t="s">
        <v>94</v>
      </c>
      <c r="AH6" s="160"/>
      <c r="AI6" s="161"/>
      <c r="AJ6" s="159" t="s">
        <v>95</v>
      </c>
      <c r="AK6" s="160"/>
      <c r="AL6" s="161"/>
      <c r="AM6" s="55"/>
      <c r="AN6" s="54" t="s">
        <v>96</v>
      </c>
      <c r="AO6" s="56"/>
      <c r="AP6" s="159" t="s">
        <v>97</v>
      </c>
      <c r="AQ6" s="160"/>
      <c r="AR6" s="161"/>
      <c r="AS6" s="159" t="s">
        <v>98</v>
      </c>
      <c r="AT6" s="160"/>
      <c r="AU6" s="161"/>
      <c r="AV6" s="159" t="s">
        <v>99</v>
      </c>
      <c r="AW6" s="160"/>
      <c r="AX6" s="161"/>
      <c r="AY6" s="159" t="s">
        <v>93</v>
      </c>
      <c r="AZ6" s="160"/>
      <c r="BA6" s="160"/>
      <c r="BB6" s="11"/>
    </row>
    <row r="7" spans="1:54" s="12" customFormat="1" ht="24.75" customHeight="1">
      <c r="A7" s="143"/>
      <c r="B7" s="47" t="s">
        <v>100</v>
      </c>
      <c r="C7" s="30" t="s">
        <v>101</v>
      </c>
      <c r="D7" s="30" t="s">
        <v>102</v>
      </c>
      <c r="E7" s="30" t="s">
        <v>100</v>
      </c>
      <c r="F7" s="30" t="s">
        <v>101</v>
      </c>
      <c r="G7" s="30" t="s">
        <v>102</v>
      </c>
      <c r="H7" s="30" t="s">
        <v>100</v>
      </c>
      <c r="I7" s="30" t="s">
        <v>101</v>
      </c>
      <c r="J7" s="30" t="s">
        <v>102</v>
      </c>
      <c r="K7" s="30" t="s">
        <v>100</v>
      </c>
      <c r="L7" s="30" t="s">
        <v>101</v>
      </c>
      <c r="M7" s="30" t="s">
        <v>102</v>
      </c>
      <c r="N7" s="48" t="s">
        <v>100</v>
      </c>
      <c r="O7" s="30" t="s">
        <v>101</v>
      </c>
      <c r="P7" s="29" t="s">
        <v>102</v>
      </c>
      <c r="Q7" s="30" t="s">
        <v>100</v>
      </c>
      <c r="R7" s="29" t="s">
        <v>101</v>
      </c>
      <c r="S7" s="30" t="s">
        <v>102</v>
      </c>
      <c r="T7" s="29" t="s">
        <v>100</v>
      </c>
      <c r="U7" s="30" t="s">
        <v>101</v>
      </c>
      <c r="V7" s="29" t="s">
        <v>102</v>
      </c>
      <c r="W7" s="30" t="s">
        <v>100</v>
      </c>
      <c r="X7" s="29" t="s">
        <v>101</v>
      </c>
      <c r="Y7" s="30" t="s">
        <v>102</v>
      </c>
      <c r="Z7" s="29" t="s">
        <v>100</v>
      </c>
      <c r="AA7" s="30" t="s">
        <v>101</v>
      </c>
      <c r="AB7" s="46" t="s">
        <v>102</v>
      </c>
      <c r="AC7" s="156"/>
      <c r="AD7" s="47" t="s">
        <v>100</v>
      </c>
      <c r="AE7" s="30" t="s">
        <v>101</v>
      </c>
      <c r="AF7" s="30" t="s">
        <v>102</v>
      </c>
      <c r="AG7" s="30" t="s">
        <v>100</v>
      </c>
      <c r="AH7" s="30" t="s">
        <v>101</v>
      </c>
      <c r="AI7" s="30" t="s">
        <v>102</v>
      </c>
      <c r="AJ7" s="30" t="s">
        <v>100</v>
      </c>
      <c r="AK7" s="30" t="s">
        <v>101</v>
      </c>
      <c r="AL7" s="30" t="s">
        <v>102</v>
      </c>
      <c r="AM7" s="7" t="s">
        <v>100</v>
      </c>
      <c r="AN7" s="7" t="s">
        <v>101</v>
      </c>
      <c r="AO7" s="48" t="s">
        <v>102</v>
      </c>
      <c r="AP7" s="29" t="s">
        <v>100</v>
      </c>
      <c r="AQ7" s="30" t="s">
        <v>101</v>
      </c>
      <c r="AR7" s="29" t="s">
        <v>102</v>
      </c>
      <c r="AS7" s="30" t="s">
        <v>100</v>
      </c>
      <c r="AT7" s="29" t="s">
        <v>101</v>
      </c>
      <c r="AU7" s="30" t="s">
        <v>102</v>
      </c>
      <c r="AV7" s="29" t="s">
        <v>100</v>
      </c>
      <c r="AW7" s="30" t="s">
        <v>101</v>
      </c>
      <c r="AX7" s="29" t="s">
        <v>102</v>
      </c>
      <c r="AY7" s="30" t="s">
        <v>100</v>
      </c>
      <c r="AZ7" s="29" t="s">
        <v>101</v>
      </c>
      <c r="BA7" s="40" t="s">
        <v>102</v>
      </c>
      <c r="BB7" s="11"/>
    </row>
    <row r="8" spans="1:54" s="12" customFormat="1" ht="36" customHeight="1" thickBot="1">
      <c r="A8" s="144"/>
      <c r="B8" s="57" t="s">
        <v>86</v>
      </c>
      <c r="C8" s="14" t="s">
        <v>103</v>
      </c>
      <c r="D8" s="14" t="s">
        <v>104</v>
      </c>
      <c r="E8" s="58" t="s">
        <v>86</v>
      </c>
      <c r="F8" s="14" t="s">
        <v>103</v>
      </c>
      <c r="G8" s="14" t="s">
        <v>104</v>
      </c>
      <c r="H8" s="58" t="s">
        <v>86</v>
      </c>
      <c r="I8" s="14" t="s">
        <v>103</v>
      </c>
      <c r="J8" s="14" t="s">
        <v>104</v>
      </c>
      <c r="K8" s="58" t="s">
        <v>86</v>
      </c>
      <c r="L8" s="14" t="s">
        <v>103</v>
      </c>
      <c r="M8" s="14" t="s">
        <v>104</v>
      </c>
      <c r="N8" s="59" t="s">
        <v>86</v>
      </c>
      <c r="O8" s="14" t="s">
        <v>103</v>
      </c>
      <c r="P8" s="35" t="s">
        <v>104</v>
      </c>
      <c r="Q8" s="58" t="s">
        <v>86</v>
      </c>
      <c r="R8" s="35" t="s">
        <v>103</v>
      </c>
      <c r="S8" s="14" t="s">
        <v>104</v>
      </c>
      <c r="T8" s="59" t="s">
        <v>86</v>
      </c>
      <c r="U8" s="14" t="s">
        <v>103</v>
      </c>
      <c r="V8" s="35" t="s">
        <v>104</v>
      </c>
      <c r="W8" s="58" t="s">
        <v>86</v>
      </c>
      <c r="X8" s="35" t="s">
        <v>103</v>
      </c>
      <c r="Y8" s="14" t="s">
        <v>104</v>
      </c>
      <c r="Z8" s="59" t="s">
        <v>86</v>
      </c>
      <c r="AA8" s="14" t="s">
        <v>103</v>
      </c>
      <c r="AB8" s="41" t="s">
        <v>104</v>
      </c>
      <c r="AC8" s="157"/>
      <c r="AD8" s="57" t="s">
        <v>86</v>
      </c>
      <c r="AE8" s="14" t="s">
        <v>103</v>
      </c>
      <c r="AF8" s="14" t="s">
        <v>104</v>
      </c>
      <c r="AG8" s="58" t="s">
        <v>86</v>
      </c>
      <c r="AH8" s="14" t="s">
        <v>103</v>
      </c>
      <c r="AI8" s="14" t="s">
        <v>104</v>
      </c>
      <c r="AJ8" s="58" t="s">
        <v>86</v>
      </c>
      <c r="AK8" s="14" t="s">
        <v>103</v>
      </c>
      <c r="AL8" s="14" t="s">
        <v>104</v>
      </c>
      <c r="AM8" s="58" t="s">
        <v>86</v>
      </c>
      <c r="AN8" s="14" t="s">
        <v>103</v>
      </c>
      <c r="AO8" s="35" t="s">
        <v>104</v>
      </c>
      <c r="AP8" s="59" t="s">
        <v>86</v>
      </c>
      <c r="AQ8" s="14" t="s">
        <v>103</v>
      </c>
      <c r="AR8" s="35" t="s">
        <v>104</v>
      </c>
      <c r="AS8" s="58" t="s">
        <v>86</v>
      </c>
      <c r="AT8" s="35" t="s">
        <v>103</v>
      </c>
      <c r="AU8" s="14" t="s">
        <v>104</v>
      </c>
      <c r="AV8" s="59" t="s">
        <v>86</v>
      </c>
      <c r="AW8" s="14" t="s">
        <v>103</v>
      </c>
      <c r="AX8" s="35" t="s">
        <v>104</v>
      </c>
      <c r="AY8" s="58" t="s">
        <v>86</v>
      </c>
      <c r="AZ8" s="35" t="s">
        <v>103</v>
      </c>
      <c r="BA8" s="15" t="s">
        <v>104</v>
      </c>
      <c r="BB8" s="11"/>
    </row>
    <row r="9" spans="1:56" s="16" customFormat="1" ht="49.5" customHeight="1">
      <c r="A9" s="4" t="s">
        <v>105</v>
      </c>
      <c r="B9" s="64">
        <v>218</v>
      </c>
      <c r="C9" s="63">
        <v>168</v>
      </c>
      <c r="D9" s="63">
        <v>50</v>
      </c>
      <c r="E9" s="63">
        <f>F9+G9</f>
        <v>92</v>
      </c>
      <c r="F9" s="63">
        <f>I9+L9+O9+R9+U9+X9</f>
        <v>67</v>
      </c>
      <c r="G9" s="63">
        <f>J9+S9+V9+Y9</f>
        <v>25</v>
      </c>
      <c r="H9" s="63">
        <f>I9+J9</f>
        <v>58</v>
      </c>
      <c r="I9" s="63">
        <v>43</v>
      </c>
      <c r="J9" s="63">
        <v>15</v>
      </c>
      <c r="K9" s="63">
        <f>L9</f>
        <v>7</v>
      </c>
      <c r="L9" s="63">
        <v>7</v>
      </c>
      <c r="M9" s="66">
        <v>0</v>
      </c>
      <c r="N9" s="63">
        <f>O9</f>
        <v>5</v>
      </c>
      <c r="O9" s="63">
        <v>5</v>
      </c>
      <c r="P9" s="66">
        <v>0</v>
      </c>
      <c r="Q9" s="63">
        <f>R9+S9</f>
        <v>5</v>
      </c>
      <c r="R9" s="63">
        <v>2</v>
      </c>
      <c r="S9" s="63">
        <v>3</v>
      </c>
      <c r="T9" s="63">
        <f>U9+V9</f>
        <v>11</v>
      </c>
      <c r="U9" s="63">
        <v>8</v>
      </c>
      <c r="V9" s="63">
        <v>3</v>
      </c>
      <c r="W9" s="63">
        <f>X9+Y9</f>
        <v>6</v>
      </c>
      <c r="X9" s="63">
        <v>2</v>
      </c>
      <c r="Y9" s="63">
        <v>4</v>
      </c>
      <c r="Z9" s="66">
        <v>0</v>
      </c>
      <c r="AA9" s="66">
        <v>0</v>
      </c>
      <c r="AB9" s="66">
        <v>0</v>
      </c>
      <c r="AC9" s="4" t="s">
        <v>105</v>
      </c>
      <c r="AD9" s="63">
        <v>158</v>
      </c>
      <c r="AE9" s="63">
        <v>125</v>
      </c>
      <c r="AF9" s="63">
        <v>33</v>
      </c>
      <c r="AG9" s="63">
        <v>1</v>
      </c>
      <c r="AH9" s="63">
        <v>1</v>
      </c>
      <c r="AI9" s="66">
        <v>0</v>
      </c>
      <c r="AJ9" s="66">
        <v>0</v>
      </c>
      <c r="AK9" s="66">
        <v>0</v>
      </c>
      <c r="AL9" s="66">
        <v>0</v>
      </c>
      <c r="AM9" s="63">
        <v>10</v>
      </c>
      <c r="AN9" s="63">
        <v>10</v>
      </c>
      <c r="AO9" s="66">
        <v>0</v>
      </c>
      <c r="AP9" s="63">
        <v>1</v>
      </c>
      <c r="AQ9" s="63">
        <v>1</v>
      </c>
      <c r="AR9" s="66">
        <v>0</v>
      </c>
      <c r="AS9" s="63">
        <v>3</v>
      </c>
      <c r="AT9" s="63">
        <v>3</v>
      </c>
      <c r="AU9" s="66">
        <v>0</v>
      </c>
      <c r="AV9" s="63">
        <v>129</v>
      </c>
      <c r="AW9" s="63">
        <v>109</v>
      </c>
      <c r="AX9" s="63">
        <v>20</v>
      </c>
      <c r="AY9" s="63">
        <v>14</v>
      </c>
      <c r="AZ9" s="63">
        <v>1</v>
      </c>
      <c r="BA9" s="63">
        <v>13</v>
      </c>
      <c r="BB9" s="17"/>
      <c r="BC9" s="17"/>
      <c r="BD9" s="17"/>
    </row>
    <row r="10" spans="1:56" s="16" customFormat="1" ht="49.5" customHeight="1">
      <c r="A10" s="4" t="s">
        <v>106</v>
      </c>
      <c r="B10" s="64">
        <v>419</v>
      </c>
      <c r="C10" s="63">
        <v>315</v>
      </c>
      <c r="D10" s="63">
        <v>104</v>
      </c>
      <c r="E10" s="63">
        <v>124</v>
      </c>
      <c r="F10" s="63">
        <v>75</v>
      </c>
      <c r="G10" s="63">
        <v>49</v>
      </c>
      <c r="H10" s="63">
        <v>80</v>
      </c>
      <c r="I10" s="63">
        <v>60</v>
      </c>
      <c r="J10" s="63">
        <v>20</v>
      </c>
      <c r="K10" s="63">
        <v>24</v>
      </c>
      <c r="L10" s="63">
        <v>8</v>
      </c>
      <c r="M10" s="63">
        <v>16</v>
      </c>
      <c r="N10" s="63">
        <v>3</v>
      </c>
      <c r="O10" s="63">
        <v>1</v>
      </c>
      <c r="P10" s="63">
        <v>2</v>
      </c>
      <c r="Q10" s="66">
        <v>0</v>
      </c>
      <c r="R10" s="66">
        <v>0</v>
      </c>
      <c r="S10" s="66">
        <v>0</v>
      </c>
      <c r="T10" s="63">
        <v>7</v>
      </c>
      <c r="U10" s="63">
        <v>1</v>
      </c>
      <c r="V10" s="63">
        <v>6</v>
      </c>
      <c r="W10" s="63">
        <v>3</v>
      </c>
      <c r="X10" s="63">
        <v>2</v>
      </c>
      <c r="Y10" s="63">
        <v>1</v>
      </c>
      <c r="Z10" s="63">
        <v>7</v>
      </c>
      <c r="AA10" s="63">
        <v>3</v>
      </c>
      <c r="AB10" s="63">
        <v>4</v>
      </c>
      <c r="AC10" s="4" t="s">
        <v>106</v>
      </c>
      <c r="AD10" s="63">
        <v>295</v>
      </c>
      <c r="AE10" s="63">
        <v>240</v>
      </c>
      <c r="AF10" s="63">
        <v>55</v>
      </c>
      <c r="AG10" s="66">
        <v>0</v>
      </c>
      <c r="AH10" s="66">
        <v>0</v>
      </c>
      <c r="AI10" s="66">
        <v>0</v>
      </c>
      <c r="AJ10" s="63">
        <v>1</v>
      </c>
      <c r="AK10" s="66">
        <v>0</v>
      </c>
      <c r="AL10" s="63">
        <v>1</v>
      </c>
      <c r="AM10" s="63">
        <v>277</v>
      </c>
      <c r="AN10" s="63">
        <v>230</v>
      </c>
      <c r="AO10" s="63">
        <v>47</v>
      </c>
      <c r="AP10" s="63">
        <v>6</v>
      </c>
      <c r="AQ10" s="63">
        <v>4</v>
      </c>
      <c r="AR10" s="63">
        <v>2</v>
      </c>
      <c r="AS10" s="63">
        <v>10</v>
      </c>
      <c r="AT10" s="63">
        <v>5</v>
      </c>
      <c r="AU10" s="63">
        <v>5</v>
      </c>
      <c r="AV10" s="63">
        <v>1</v>
      </c>
      <c r="AW10" s="63">
        <v>1</v>
      </c>
      <c r="AX10" s="66">
        <v>0</v>
      </c>
      <c r="AY10" s="66">
        <v>0</v>
      </c>
      <c r="AZ10" s="66">
        <v>0</v>
      </c>
      <c r="BA10" s="66">
        <v>0</v>
      </c>
      <c r="BB10" s="60"/>
      <c r="BC10" s="60"/>
      <c r="BD10" s="60"/>
    </row>
    <row r="11" spans="1:56" s="16" customFormat="1" ht="49.5" customHeight="1">
      <c r="A11" s="4" t="s">
        <v>107</v>
      </c>
      <c r="B11" s="65">
        <f>SUM(C11:D11)</f>
        <v>408</v>
      </c>
      <c r="C11" s="67">
        <v>297</v>
      </c>
      <c r="D11" s="67">
        <v>111</v>
      </c>
      <c r="E11" s="67">
        <f>F11+G11</f>
        <v>139</v>
      </c>
      <c r="F11" s="42">
        <v>96</v>
      </c>
      <c r="G11" s="42">
        <v>43</v>
      </c>
      <c r="H11" s="42">
        <f>I11+J11</f>
        <v>98</v>
      </c>
      <c r="I11" s="42">
        <v>72</v>
      </c>
      <c r="J11" s="42">
        <v>26</v>
      </c>
      <c r="K11" s="42">
        <f>L11+M11</f>
        <v>13</v>
      </c>
      <c r="L11" s="42">
        <v>9</v>
      </c>
      <c r="M11" s="42">
        <v>4</v>
      </c>
      <c r="N11" s="42">
        <f>O11+P11</f>
        <v>5</v>
      </c>
      <c r="O11" s="42">
        <v>2</v>
      </c>
      <c r="P11" s="42">
        <v>3</v>
      </c>
      <c r="Q11" s="42">
        <v>1</v>
      </c>
      <c r="R11" s="42">
        <v>1</v>
      </c>
      <c r="S11" s="66">
        <v>0</v>
      </c>
      <c r="T11" s="42">
        <f>U11+V11</f>
        <v>3</v>
      </c>
      <c r="U11" s="42">
        <v>2</v>
      </c>
      <c r="V11" s="42">
        <v>1</v>
      </c>
      <c r="W11" s="42">
        <v>1</v>
      </c>
      <c r="X11" s="66">
        <v>0</v>
      </c>
      <c r="Y11" s="42">
        <v>1</v>
      </c>
      <c r="Z11" s="42">
        <f>AA11+AB11</f>
        <v>18</v>
      </c>
      <c r="AA11" s="42">
        <v>10</v>
      </c>
      <c r="AB11" s="42">
        <v>8</v>
      </c>
      <c r="AC11" s="4" t="s">
        <v>107</v>
      </c>
      <c r="AD11" s="42">
        <f>AE11+AF11</f>
        <v>269</v>
      </c>
      <c r="AE11" s="42">
        <v>201</v>
      </c>
      <c r="AF11" s="42">
        <v>68</v>
      </c>
      <c r="AG11" s="42">
        <f>AH11+AI11</f>
        <v>2</v>
      </c>
      <c r="AH11" s="42">
        <v>1</v>
      </c>
      <c r="AI11" s="42">
        <v>1</v>
      </c>
      <c r="AJ11" s="42">
        <v>1</v>
      </c>
      <c r="AK11" s="66">
        <v>0</v>
      </c>
      <c r="AL11" s="42">
        <v>1</v>
      </c>
      <c r="AM11" s="42">
        <f>AN11+AO11</f>
        <v>253</v>
      </c>
      <c r="AN11" s="42">
        <v>192</v>
      </c>
      <c r="AO11" s="42">
        <v>61</v>
      </c>
      <c r="AP11" s="66">
        <v>0</v>
      </c>
      <c r="AQ11" s="66">
        <v>0</v>
      </c>
      <c r="AR11" s="66">
        <v>0</v>
      </c>
      <c r="AS11" s="42">
        <f>AT11+AU11</f>
        <v>7</v>
      </c>
      <c r="AT11" s="42">
        <v>6</v>
      </c>
      <c r="AU11" s="42">
        <v>1</v>
      </c>
      <c r="AV11" s="42">
        <v>1</v>
      </c>
      <c r="AW11" s="42">
        <v>1</v>
      </c>
      <c r="AX11" s="66">
        <v>0</v>
      </c>
      <c r="AY11" s="42">
        <f>AZ11+BA11</f>
        <v>5</v>
      </c>
      <c r="AZ11" s="42">
        <v>1</v>
      </c>
      <c r="BA11" s="42">
        <v>4</v>
      </c>
      <c r="BB11" s="60"/>
      <c r="BC11" s="60"/>
      <c r="BD11" s="60"/>
    </row>
    <row r="12" spans="1:56" s="16" customFormat="1" ht="49.5" customHeight="1">
      <c r="A12" s="4" t="s">
        <v>108</v>
      </c>
      <c r="B12" s="65">
        <f>SUM(C12:D12)</f>
        <v>602</v>
      </c>
      <c r="C12" s="67">
        <v>460</v>
      </c>
      <c r="D12" s="67">
        <v>142</v>
      </c>
      <c r="E12" s="67">
        <f>F12+G12</f>
        <v>540</v>
      </c>
      <c r="F12" s="42">
        <v>420</v>
      </c>
      <c r="G12" s="42">
        <v>120</v>
      </c>
      <c r="H12" s="42">
        <f>I12+J12</f>
        <v>481</v>
      </c>
      <c r="I12" s="42">
        <v>400</v>
      </c>
      <c r="J12" s="42">
        <v>81</v>
      </c>
      <c r="K12" s="42">
        <f>L12+M12</f>
        <v>35</v>
      </c>
      <c r="L12" s="42">
        <v>9</v>
      </c>
      <c r="M12" s="42">
        <v>26</v>
      </c>
      <c r="N12" s="42">
        <f>O12</f>
        <v>1</v>
      </c>
      <c r="O12" s="42">
        <v>1</v>
      </c>
      <c r="P12" s="66">
        <v>0</v>
      </c>
      <c r="Q12" s="66">
        <v>0</v>
      </c>
      <c r="R12" s="66">
        <v>0</v>
      </c>
      <c r="S12" s="66">
        <v>0</v>
      </c>
      <c r="T12" s="42">
        <f>U12+V12</f>
        <v>2</v>
      </c>
      <c r="U12" s="42">
        <v>1</v>
      </c>
      <c r="V12" s="42">
        <v>1</v>
      </c>
      <c r="W12" s="42">
        <v>7</v>
      </c>
      <c r="X12" s="63">
        <v>4</v>
      </c>
      <c r="Y12" s="42">
        <v>3</v>
      </c>
      <c r="Z12" s="42">
        <f>AA12+AB12</f>
        <v>14</v>
      </c>
      <c r="AA12" s="42">
        <v>5</v>
      </c>
      <c r="AB12" s="42">
        <v>9</v>
      </c>
      <c r="AC12" s="4" t="s">
        <v>108</v>
      </c>
      <c r="AD12" s="42">
        <f>AE12+AF12</f>
        <v>62</v>
      </c>
      <c r="AE12" s="42">
        <v>40</v>
      </c>
      <c r="AF12" s="42">
        <v>22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42">
        <f>AN12+AO12</f>
        <v>30</v>
      </c>
      <c r="AN12" s="42">
        <v>20</v>
      </c>
      <c r="AO12" s="42">
        <v>10</v>
      </c>
      <c r="AP12" s="63">
        <v>8</v>
      </c>
      <c r="AQ12" s="63">
        <v>6</v>
      </c>
      <c r="AR12" s="63">
        <v>2</v>
      </c>
      <c r="AS12" s="42">
        <f>AT12+AU12</f>
        <v>15</v>
      </c>
      <c r="AT12" s="42">
        <v>8</v>
      </c>
      <c r="AU12" s="42">
        <v>7</v>
      </c>
      <c r="AV12" s="42">
        <v>4</v>
      </c>
      <c r="AW12" s="42">
        <v>3</v>
      </c>
      <c r="AX12" s="63">
        <v>1</v>
      </c>
      <c r="AY12" s="42">
        <f>AZ12+BA12</f>
        <v>5</v>
      </c>
      <c r="AZ12" s="42">
        <v>3</v>
      </c>
      <c r="BA12" s="42">
        <v>2</v>
      </c>
      <c r="BB12" s="60"/>
      <c r="BC12" s="60"/>
      <c r="BD12" s="60"/>
    </row>
    <row r="13" spans="1:56" s="16" customFormat="1" ht="49.5" customHeight="1">
      <c r="A13" s="4" t="s">
        <v>109</v>
      </c>
      <c r="B13" s="65">
        <v>664</v>
      </c>
      <c r="C13" s="67">
        <v>493</v>
      </c>
      <c r="D13" s="67">
        <v>171</v>
      </c>
      <c r="E13" s="67">
        <v>608</v>
      </c>
      <c r="F13" s="42">
        <v>464</v>
      </c>
      <c r="G13" s="42">
        <v>144</v>
      </c>
      <c r="H13" s="42">
        <v>571</v>
      </c>
      <c r="I13" s="42">
        <v>443</v>
      </c>
      <c r="J13" s="42">
        <v>128</v>
      </c>
      <c r="K13" s="42">
        <v>18</v>
      </c>
      <c r="L13" s="42">
        <v>9</v>
      </c>
      <c r="M13" s="42">
        <v>9</v>
      </c>
      <c r="N13" s="42">
        <v>1</v>
      </c>
      <c r="O13" s="66">
        <v>0</v>
      </c>
      <c r="P13" s="42">
        <v>1</v>
      </c>
      <c r="Q13" s="66">
        <v>0</v>
      </c>
      <c r="R13" s="66">
        <v>0</v>
      </c>
      <c r="S13" s="66">
        <v>0</v>
      </c>
      <c r="T13" s="42">
        <v>1</v>
      </c>
      <c r="U13" s="42">
        <v>1</v>
      </c>
      <c r="V13" s="66">
        <v>0</v>
      </c>
      <c r="W13" s="42">
        <v>3</v>
      </c>
      <c r="X13" s="63">
        <v>1</v>
      </c>
      <c r="Y13" s="42">
        <v>2</v>
      </c>
      <c r="Z13" s="42">
        <f>AA13+AB13</f>
        <v>14</v>
      </c>
      <c r="AA13" s="42">
        <v>10</v>
      </c>
      <c r="AB13" s="42">
        <v>4</v>
      </c>
      <c r="AC13" s="4" t="s">
        <v>109</v>
      </c>
      <c r="AD13" s="42">
        <v>56</v>
      </c>
      <c r="AE13" s="42">
        <v>29</v>
      </c>
      <c r="AF13" s="42">
        <v>27</v>
      </c>
      <c r="AG13" s="66">
        <v>0</v>
      </c>
      <c r="AH13" s="66">
        <v>0</v>
      </c>
      <c r="AI13" s="66">
        <v>0</v>
      </c>
      <c r="AJ13" s="42">
        <v>1</v>
      </c>
      <c r="AK13" s="66">
        <v>0</v>
      </c>
      <c r="AL13" s="42">
        <v>1</v>
      </c>
      <c r="AM13" s="42">
        <v>29</v>
      </c>
      <c r="AN13" s="42">
        <v>17</v>
      </c>
      <c r="AO13" s="42">
        <v>12</v>
      </c>
      <c r="AP13" s="63">
        <v>7</v>
      </c>
      <c r="AQ13" s="63">
        <v>4</v>
      </c>
      <c r="AR13" s="63">
        <v>3</v>
      </c>
      <c r="AS13" s="42">
        <v>14</v>
      </c>
      <c r="AT13" s="42">
        <v>5</v>
      </c>
      <c r="AU13" s="42">
        <v>9</v>
      </c>
      <c r="AV13" s="66">
        <v>0</v>
      </c>
      <c r="AW13" s="66">
        <v>0</v>
      </c>
      <c r="AX13" s="66">
        <v>0</v>
      </c>
      <c r="AY13" s="42">
        <f>AZ13+BA13</f>
        <v>5</v>
      </c>
      <c r="AZ13" s="42">
        <v>3</v>
      </c>
      <c r="BA13" s="42">
        <v>2</v>
      </c>
      <c r="BB13" s="60"/>
      <c r="BC13" s="60"/>
      <c r="BD13" s="60"/>
    </row>
    <row r="14" spans="1:56" s="17" customFormat="1" ht="49.5" customHeight="1">
      <c r="A14" s="4" t="s">
        <v>110</v>
      </c>
      <c r="B14" s="65">
        <v>692</v>
      </c>
      <c r="C14" s="67">
        <v>491</v>
      </c>
      <c r="D14" s="67">
        <v>201</v>
      </c>
      <c r="E14" s="67">
        <v>642</v>
      </c>
      <c r="F14" s="42">
        <v>463</v>
      </c>
      <c r="G14" s="42">
        <v>179</v>
      </c>
      <c r="H14" s="42">
        <v>602</v>
      </c>
      <c r="I14" s="42">
        <v>442</v>
      </c>
      <c r="J14" s="42">
        <v>160</v>
      </c>
      <c r="K14" s="42">
        <v>23</v>
      </c>
      <c r="L14" s="42">
        <v>17</v>
      </c>
      <c r="M14" s="42">
        <v>6</v>
      </c>
      <c r="N14" s="42">
        <v>1</v>
      </c>
      <c r="O14" s="42">
        <v>1</v>
      </c>
      <c r="P14" s="66">
        <v>0</v>
      </c>
      <c r="Q14" s="42">
        <v>1</v>
      </c>
      <c r="R14" s="66">
        <v>0</v>
      </c>
      <c r="S14" s="63">
        <v>1</v>
      </c>
      <c r="T14" s="66">
        <v>0</v>
      </c>
      <c r="U14" s="66">
        <v>0</v>
      </c>
      <c r="V14" s="66">
        <v>0</v>
      </c>
      <c r="W14" s="42">
        <v>5</v>
      </c>
      <c r="X14" s="63">
        <v>2</v>
      </c>
      <c r="Y14" s="42">
        <v>3</v>
      </c>
      <c r="Z14" s="42">
        <v>10</v>
      </c>
      <c r="AA14" s="42">
        <v>1</v>
      </c>
      <c r="AB14" s="42">
        <v>9</v>
      </c>
      <c r="AC14" s="4" t="s">
        <v>110</v>
      </c>
      <c r="AD14" s="42">
        <v>50</v>
      </c>
      <c r="AE14" s="42">
        <v>28</v>
      </c>
      <c r="AF14" s="42">
        <v>22</v>
      </c>
      <c r="AG14" s="42">
        <v>2</v>
      </c>
      <c r="AH14" s="42">
        <v>2</v>
      </c>
      <c r="AI14" s="66">
        <v>0</v>
      </c>
      <c r="AJ14" s="42">
        <v>1</v>
      </c>
      <c r="AK14" s="66">
        <v>0</v>
      </c>
      <c r="AL14" s="42">
        <v>1</v>
      </c>
      <c r="AM14" s="42">
        <v>15</v>
      </c>
      <c r="AN14" s="42">
        <v>10</v>
      </c>
      <c r="AO14" s="42">
        <v>5</v>
      </c>
      <c r="AP14" s="63">
        <v>6</v>
      </c>
      <c r="AQ14" s="63">
        <v>1</v>
      </c>
      <c r="AR14" s="63">
        <v>5</v>
      </c>
      <c r="AS14" s="42">
        <v>15</v>
      </c>
      <c r="AT14" s="42">
        <v>9</v>
      </c>
      <c r="AU14" s="42">
        <v>6</v>
      </c>
      <c r="AV14" s="63">
        <v>4</v>
      </c>
      <c r="AW14" s="63">
        <v>1</v>
      </c>
      <c r="AX14" s="63">
        <v>3</v>
      </c>
      <c r="AY14" s="42">
        <v>7</v>
      </c>
      <c r="AZ14" s="42">
        <v>5</v>
      </c>
      <c r="BA14" s="42">
        <v>2</v>
      </c>
      <c r="BB14" s="60"/>
      <c r="BC14" s="60"/>
      <c r="BD14" s="60"/>
    </row>
    <row r="15" spans="1:56" s="17" customFormat="1" ht="49.5" customHeight="1">
      <c r="A15" s="4" t="s">
        <v>119</v>
      </c>
      <c r="B15" s="65">
        <v>732</v>
      </c>
      <c r="C15" s="67">
        <v>573</v>
      </c>
      <c r="D15" s="67">
        <v>159</v>
      </c>
      <c r="E15" s="67">
        <v>645</v>
      </c>
      <c r="F15" s="42">
        <v>518</v>
      </c>
      <c r="G15" s="42">
        <v>127</v>
      </c>
      <c r="H15" s="42">
        <v>591</v>
      </c>
      <c r="I15" s="42">
        <v>492</v>
      </c>
      <c r="J15" s="42">
        <v>99</v>
      </c>
      <c r="K15" s="42">
        <v>25</v>
      </c>
      <c r="L15" s="42">
        <v>13</v>
      </c>
      <c r="M15" s="42">
        <v>12</v>
      </c>
      <c r="N15" s="42">
        <v>3</v>
      </c>
      <c r="O15" s="42">
        <v>2</v>
      </c>
      <c r="P15" s="66">
        <v>1</v>
      </c>
      <c r="Q15" s="42">
        <v>1</v>
      </c>
      <c r="R15" s="66">
        <v>0</v>
      </c>
      <c r="S15" s="63">
        <v>1</v>
      </c>
      <c r="T15" s="66">
        <v>3</v>
      </c>
      <c r="U15" s="66">
        <v>3</v>
      </c>
      <c r="V15" s="66">
        <v>0</v>
      </c>
      <c r="W15" s="42">
        <v>1</v>
      </c>
      <c r="X15" s="66">
        <v>0</v>
      </c>
      <c r="Y15" s="42">
        <v>1</v>
      </c>
      <c r="Z15" s="42">
        <v>21</v>
      </c>
      <c r="AA15" s="42">
        <v>8</v>
      </c>
      <c r="AB15" s="42">
        <v>13</v>
      </c>
      <c r="AC15" s="4" t="s">
        <v>119</v>
      </c>
      <c r="AD15" s="43">
        <v>87</v>
      </c>
      <c r="AE15" s="42">
        <v>55</v>
      </c>
      <c r="AF15" s="42">
        <v>32</v>
      </c>
      <c r="AG15" s="42">
        <v>2</v>
      </c>
      <c r="AH15" s="42">
        <v>2</v>
      </c>
      <c r="AI15" s="66">
        <v>0</v>
      </c>
      <c r="AJ15" s="42">
        <v>1</v>
      </c>
      <c r="AK15" s="66">
        <v>0</v>
      </c>
      <c r="AL15" s="42">
        <v>1</v>
      </c>
      <c r="AM15" s="42">
        <v>42</v>
      </c>
      <c r="AN15" s="42">
        <v>28</v>
      </c>
      <c r="AO15" s="42">
        <v>14</v>
      </c>
      <c r="AP15" s="63">
        <v>9</v>
      </c>
      <c r="AQ15" s="63">
        <v>4</v>
      </c>
      <c r="AR15" s="63">
        <v>5</v>
      </c>
      <c r="AS15" s="42">
        <v>20</v>
      </c>
      <c r="AT15" s="42">
        <v>14</v>
      </c>
      <c r="AU15" s="42">
        <v>6</v>
      </c>
      <c r="AV15" s="63">
        <v>4</v>
      </c>
      <c r="AW15" s="63">
        <v>4</v>
      </c>
      <c r="AX15" s="66">
        <v>0</v>
      </c>
      <c r="AY15" s="42">
        <v>9</v>
      </c>
      <c r="AZ15" s="42">
        <v>3</v>
      </c>
      <c r="BA15" s="42">
        <v>6</v>
      </c>
      <c r="BB15" s="60"/>
      <c r="BC15" s="60"/>
      <c r="BD15" s="60"/>
    </row>
    <row r="16" spans="1:56" s="17" customFormat="1" ht="49.5" customHeight="1">
      <c r="A16" s="4" t="s">
        <v>125</v>
      </c>
      <c r="B16" s="92">
        <f>SUM(C16:D16)</f>
        <v>717</v>
      </c>
      <c r="C16" s="93">
        <v>531</v>
      </c>
      <c r="D16" s="93">
        <v>186</v>
      </c>
      <c r="E16" s="92">
        <f>SUM(F16:G16)</f>
        <v>170</v>
      </c>
      <c r="F16" s="92">
        <v>101</v>
      </c>
      <c r="G16" s="92">
        <v>69</v>
      </c>
      <c r="H16" s="92">
        <f>SUM(I16:J16)</f>
        <v>104</v>
      </c>
      <c r="I16" s="92">
        <v>70</v>
      </c>
      <c r="J16" s="92">
        <v>34</v>
      </c>
      <c r="K16" s="92">
        <f>SUM(L16:M16)</f>
        <v>30</v>
      </c>
      <c r="L16" s="92">
        <v>18</v>
      </c>
      <c r="M16" s="92">
        <v>12</v>
      </c>
      <c r="N16" s="92">
        <f>SUM(O16:P16)</f>
        <v>3</v>
      </c>
      <c r="O16" s="92" t="s">
        <v>128</v>
      </c>
      <c r="P16" s="92">
        <v>3</v>
      </c>
      <c r="Q16" s="92">
        <f>SUM(R16:S16)</f>
        <v>1</v>
      </c>
      <c r="R16" s="92" t="s">
        <v>128</v>
      </c>
      <c r="S16" s="92">
        <v>1</v>
      </c>
      <c r="T16" s="92">
        <f>SUM(U16:V16)</f>
        <v>5</v>
      </c>
      <c r="U16" s="92">
        <v>2</v>
      </c>
      <c r="V16" s="92">
        <v>3</v>
      </c>
      <c r="W16" s="92">
        <f>SUM(X16:Y16)</f>
        <v>2</v>
      </c>
      <c r="X16" s="92" t="s">
        <v>129</v>
      </c>
      <c r="Y16" s="92">
        <v>2</v>
      </c>
      <c r="Z16" s="92">
        <f>SUM(AA16:AB16)</f>
        <v>25</v>
      </c>
      <c r="AA16" s="92">
        <v>11</v>
      </c>
      <c r="AB16" s="92">
        <v>14</v>
      </c>
      <c r="AC16" s="86" t="s">
        <v>130</v>
      </c>
      <c r="AD16" s="42">
        <v>547</v>
      </c>
      <c r="AE16" s="42">
        <v>430</v>
      </c>
      <c r="AF16" s="42">
        <v>117</v>
      </c>
      <c r="AG16" s="42" t="s">
        <v>128</v>
      </c>
      <c r="AH16" s="42" t="s">
        <v>128</v>
      </c>
      <c r="AI16" s="66" t="s">
        <v>128</v>
      </c>
      <c r="AJ16" s="42">
        <f>SUM(AK16:AL16)</f>
        <v>2</v>
      </c>
      <c r="AK16" s="66" t="s">
        <v>128</v>
      </c>
      <c r="AL16" s="42">
        <v>2</v>
      </c>
      <c r="AM16" s="42">
        <f>SUM(AN16:AO16)</f>
        <v>523</v>
      </c>
      <c r="AN16" s="42">
        <v>420</v>
      </c>
      <c r="AO16" s="42">
        <v>103</v>
      </c>
      <c r="AP16" s="63">
        <f>SUM(AQ16:AR16)</f>
        <v>3</v>
      </c>
      <c r="AQ16" s="63">
        <v>2</v>
      </c>
      <c r="AR16" s="63">
        <v>1</v>
      </c>
      <c r="AS16" s="42">
        <f>SUM(AT16:AU16)</f>
        <v>8</v>
      </c>
      <c r="AT16" s="42">
        <v>5</v>
      </c>
      <c r="AU16" s="42">
        <v>3</v>
      </c>
      <c r="AV16" s="63">
        <f>SUM(AW16:AX16)</f>
        <v>7</v>
      </c>
      <c r="AW16" s="63">
        <v>1</v>
      </c>
      <c r="AX16" s="66">
        <v>6</v>
      </c>
      <c r="AY16" s="42">
        <f>SUM(AZ16:BA16)</f>
        <v>4</v>
      </c>
      <c r="AZ16" s="42">
        <v>2</v>
      </c>
      <c r="BA16" s="42">
        <v>2</v>
      </c>
      <c r="BB16" s="60"/>
      <c r="BC16" s="60"/>
      <c r="BD16" s="60"/>
    </row>
    <row r="17" spans="1:56" s="17" customFormat="1" ht="49.5" customHeight="1">
      <c r="A17" s="4" t="s">
        <v>153</v>
      </c>
      <c r="B17" s="92">
        <v>657</v>
      </c>
      <c r="C17" s="93">
        <v>466</v>
      </c>
      <c r="D17" s="93">
        <v>191</v>
      </c>
      <c r="E17" s="92">
        <v>169</v>
      </c>
      <c r="F17" s="92">
        <v>86</v>
      </c>
      <c r="G17" s="92">
        <v>83</v>
      </c>
      <c r="H17" s="92">
        <f>SUM(I17:J17)</f>
        <v>136</v>
      </c>
      <c r="I17" s="92">
        <v>81</v>
      </c>
      <c r="J17" s="92">
        <v>55</v>
      </c>
      <c r="K17" s="92">
        <f>SUM(L17:M17)</f>
        <v>20</v>
      </c>
      <c r="L17" s="92">
        <v>3</v>
      </c>
      <c r="M17" s="92">
        <v>17</v>
      </c>
      <c r="N17" s="92">
        <f>SUM(O17:P17)</f>
        <v>1</v>
      </c>
      <c r="O17" s="92" t="s">
        <v>154</v>
      </c>
      <c r="P17" s="92">
        <v>1</v>
      </c>
      <c r="Q17" s="92">
        <f>SUM(R17:S17)</f>
        <v>3</v>
      </c>
      <c r="R17" s="92">
        <v>1</v>
      </c>
      <c r="S17" s="92">
        <v>2</v>
      </c>
      <c r="T17" s="92"/>
      <c r="U17" s="92"/>
      <c r="V17" s="92"/>
      <c r="W17" s="92"/>
      <c r="X17" s="92"/>
      <c r="Y17" s="92"/>
      <c r="Z17" s="92">
        <v>9</v>
      </c>
      <c r="AA17" s="92">
        <v>1</v>
      </c>
      <c r="AB17" s="92">
        <v>8</v>
      </c>
      <c r="AC17" s="86" t="s">
        <v>155</v>
      </c>
      <c r="AD17" s="42">
        <v>488</v>
      </c>
      <c r="AE17" s="42">
        <v>380</v>
      </c>
      <c r="AF17" s="42">
        <v>108</v>
      </c>
      <c r="AG17" s="42"/>
      <c r="AH17" s="42"/>
      <c r="AI17" s="66"/>
      <c r="AJ17" s="42">
        <v>1</v>
      </c>
      <c r="AK17" s="66"/>
      <c r="AL17" s="42">
        <v>1</v>
      </c>
      <c r="AM17" s="42">
        <v>451</v>
      </c>
      <c r="AN17" s="42">
        <v>357</v>
      </c>
      <c r="AO17" s="42">
        <v>94</v>
      </c>
      <c r="AP17" s="63">
        <v>5</v>
      </c>
      <c r="AQ17" s="63">
        <v>2</v>
      </c>
      <c r="AR17" s="63">
        <v>3</v>
      </c>
      <c r="AS17" s="42">
        <v>17</v>
      </c>
      <c r="AT17" s="42">
        <v>11</v>
      </c>
      <c r="AU17" s="42">
        <v>6</v>
      </c>
      <c r="AV17" s="63">
        <v>7</v>
      </c>
      <c r="AW17" s="63">
        <v>5</v>
      </c>
      <c r="AX17" s="66">
        <v>2</v>
      </c>
      <c r="AY17" s="42">
        <v>7</v>
      </c>
      <c r="AZ17" s="42">
        <v>5</v>
      </c>
      <c r="BA17" s="42">
        <v>2</v>
      </c>
      <c r="BB17" s="60"/>
      <c r="BC17" s="60"/>
      <c r="BD17" s="60"/>
    </row>
    <row r="18" spans="1:56" s="17" customFormat="1" ht="49.5" customHeight="1" thickBot="1">
      <c r="A18" s="9" t="s">
        <v>156</v>
      </c>
      <c r="B18" s="96">
        <v>684</v>
      </c>
      <c r="C18" s="95">
        <v>528</v>
      </c>
      <c r="D18" s="95">
        <v>156</v>
      </c>
      <c r="E18" s="96">
        <v>205</v>
      </c>
      <c r="F18" s="96">
        <v>136</v>
      </c>
      <c r="G18" s="96">
        <v>69</v>
      </c>
      <c r="H18" s="96">
        <v>161</v>
      </c>
      <c r="I18" s="96">
        <v>117</v>
      </c>
      <c r="J18" s="96">
        <v>44</v>
      </c>
      <c r="K18" s="96">
        <v>28</v>
      </c>
      <c r="L18" s="96">
        <v>12</v>
      </c>
      <c r="M18" s="96">
        <v>16</v>
      </c>
      <c r="N18" s="96">
        <v>1</v>
      </c>
      <c r="O18" s="96" t="s">
        <v>154</v>
      </c>
      <c r="P18" s="96">
        <v>1</v>
      </c>
      <c r="Q18" s="96" t="s">
        <v>129</v>
      </c>
      <c r="R18" s="96" t="s">
        <v>154</v>
      </c>
      <c r="S18" s="96" t="s">
        <v>129</v>
      </c>
      <c r="T18" s="96" t="s">
        <v>129</v>
      </c>
      <c r="U18" s="96" t="s">
        <v>129</v>
      </c>
      <c r="V18" s="96" t="s">
        <v>129</v>
      </c>
      <c r="W18" s="96">
        <v>8</v>
      </c>
      <c r="X18" s="96">
        <v>6</v>
      </c>
      <c r="Y18" s="96">
        <v>2</v>
      </c>
      <c r="Z18" s="96">
        <v>7</v>
      </c>
      <c r="AA18" s="96">
        <v>1</v>
      </c>
      <c r="AB18" s="96">
        <v>6</v>
      </c>
      <c r="AC18" s="85" t="s">
        <v>157</v>
      </c>
      <c r="AD18" s="101">
        <v>479</v>
      </c>
      <c r="AE18" s="101">
        <v>392</v>
      </c>
      <c r="AF18" s="101">
        <v>87</v>
      </c>
      <c r="AG18" s="101" t="s">
        <v>154</v>
      </c>
      <c r="AH18" s="101" t="s">
        <v>154</v>
      </c>
      <c r="AI18" s="104" t="s">
        <v>154</v>
      </c>
      <c r="AJ18" s="101" t="s">
        <v>129</v>
      </c>
      <c r="AK18" s="104" t="s">
        <v>154</v>
      </c>
      <c r="AL18" s="101" t="s">
        <v>129</v>
      </c>
      <c r="AM18" s="101">
        <v>449</v>
      </c>
      <c r="AN18" s="101">
        <v>370</v>
      </c>
      <c r="AO18" s="101">
        <v>79</v>
      </c>
      <c r="AP18" s="105">
        <v>4</v>
      </c>
      <c r="AQ18" s="105">
        <v>3</v>
      </c>
      <c r="AR18" s="105">
        <v>1</v>
      </c>
      <c r="AS18" s="101">
        <v>16</v>
      </c>
      <c r="AT18" s="101">
        <v>11</v>
      </c>
      <c r="AU18" s="101">
        <v>5</v>
      </c>
      <c r="AV18" s="105">
        <v>6</v>
      </c>
      <c r="AW18" s="105">
        <v>6</v>
      </c>
      <c r="AX18" s="104" t="s">
        <v>129</v>
      </c>
      <c r="AY18" s="101">
        <v>4</v>
      </c>
      <c r="AZ18" s="101">
        <v>2</v>
      </c>
      <c r="BA18" s="101">
        <v>2</v>
      </c>
      <c r="BB18" s="60"/>
      <c r="BC18" s="60"/>
      <c r="BD18" s="60"/>
    </row>
    <row r="19" spans="1:54" ht="16.5">
      <c r="A19" s="1" t="s">
        <v>122</v>
      </c>
      <c r="N19" s="2" t="s">
        <v>123</v>
      </c>
      <c r="O19" s="61"/>
      <c r="P19" s="61"/>
      <c r="Z19" s="61"/>
      <c r="AA19" s="61"/>
      <c r="AB19" s="61"/>
      <c r="AC19" s="1" t="s">
        <v>124</v>
      </c>
      <c r="AO19" s="2" t="s">
        <v>123</v>
      </c>
      <c r="AW19" s="61"/>
      <c r="BB19" s="61"/>
    </row>
    <row r="20" spans="1:54" ht="16.5">
      <c r="A20" s="1"/>
      <c r="N20" s="2"/>
      <c r="O20" s="61"/>
      <c r="P20" s="61"/>
      <c r="Z20" s="61"/>
      <c r="AA20" s="61"/>
      <c r="AB20" s="61"/>
      <c r="AC20" s="1"/>
      <c r="AO20" s="2"/>
      <c r="AW20" s="61"/>
      <c r="BB20" s="61"/>
    </row>
    <row r="21" spans="1:54" ht="16.5">
      <c r="A21" s="1"/>
      <c r="N21" s="2"/>
      <c r="O21" s="61"/>
      <c r="P21" s="61"/>
      <c r="Z21" s="61"/>
      <c r="AA21" s="61"/>
      <c r="AB21" s="61"/>
      <c r="AC21" s="1"/>
      <c r="AO21" s="2"/>
      <c r="AW21" s="61"/>
      <c r="BB21" s="61"/>
    </row>
    <row r="22" spans="1:54" ht="15.75">
      <c r="A22" s="132" t="s">
        <v>146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 t="s">
        <v>147</v>
      </c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 t="s">
        <v>148</v>
      </c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 t="s">
        <v>149</v>
      </c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62"/>
    </row>
    <row r="23" spans="1:54" ht="15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ht="15.75">
      <c r="BB24" s="61"/>
    </row>
    <row r="25" ht="15.75">
      <c r="BB25" s="61"/>
    </row>
    <row r="26" ht="15.75">
      <c r="BB26" s="61"/>
    </row>
    <row r="27" ht="15.75">
      <c r="BB27" s="61"/>
    </row>
    <row r="28" ht="15.75">
      <c r="BB28" s="61"/>
    </row>
    <row r="29" ht="15.75">
      <c r="BB29" s="61"/>
    </row>
    <row r="30" ht="15.75">
      <c r="BB30" s="61"/>
    </row>
    <row r="31" ht="15.75">
      <c r="BB31" s="61"/>
    </row>
    <row r="32" ht="15.75">
      <c r="BB32" s="61"/>
    </row>
    <row r="33" ht="15.75">
      <c r="BB33" s="61"/>
    </row>
    <row r="34" ht="15.75">
      <c r="BB34" s="61"/>
    </row>
    <row r="35" ht="15.75">
      <c r="BB35" s="61"/>
    </row>
  </sheetData>
  <sheetProtection/>
  <mergeCells count="46">
    <mergeCell ref="AC2:AN2"/>
    <mergeCell ref="AO2:BA2"/>
    <mergeCell ref="AP5:AR5"/>
    <mergeCell ref="AS5:AU5"/>
    <mergeCell ref="AP6:AR6"/>
    <mergeCell ref="AS6:AU6"/>
    <mergeCell ref="AO4:BA4"/>
    <mergeCell ref="AD4:AN4"/>
    <mergeCell ref="AY5:BA5"/>
    <mergeCell ref="B6:D6"/>
    <mergeCell ref="E6:G6"/>
    <mergeCell ref="H6:J6"/>
    <mergeCell ref="K6:M6"/>
    <mergeCell ref="A2:M2"/>
    <mergeCell ref="N2:AB2"/>
    <mergeCell ref="N4:AB4"/>
    <mergeCell ref="N5:P5"/>
    <mergeCell ref="Q5:S5"/>
    <mergeCell ref="T5:V5"/>
    <mergeCell ref="Q6:S6"/>
    <mergeCell ref="T6:V6"/>
    <mergeCell ref="AD6:AF6"/>
    <mergeCell ref="AG6:AI6"/>
    <mergeCell ref="AJ6:AL6"/>
    <mergeCell ref="W6:Y6"/>
    <mergeCell ref="Z6:AB6"/>
    <mergeCell ref="W5:Y5"/>
    <mergeCell ref="AO22:BA22"/>
    <mergeCell ref="AC4:AC8"/>
    <mergeCell ref="AV5:AX5"/>
    <mergeCell ref="Z5:AB5"/>
    <mergeCell ref="AV6:AX6"/>
    <mergeCell ref="AY6:BA6"/>
    <mergeCell ref="N22:AB22"/>
    <mergeCell ref="AC22:AN22"/>
    <mergeCell ref="N6:P6"/>
    <mergeCell ref="A22:M22"/>
    <mergeCell ref="AD5:AF5"/>
    <mergeCell ref="AJ5:AL5"/>
    <mergeCell ref="AG5:AI5"/>
    <mergeCell ref="K5:M5"/>
    <mergeCell ref="A4:A8"/>
    <mergeCell ref="E5:G5"/>
    <mergeCell ref="H5:J5"/>
    <mergeCell ref="B4:D5"/>
    <mergeCell ref="E4:M4"/>
  </mergeCells>
  <printOptions/>
  <pageMargins left="0.6692913385826772" right="0.43307086614173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vollkommen</cp:lastModifiedBy>
  <cp:lastPrinted>2016-10-26T09:33:13Z</cp:lastPrinted>
  <dcterms:created xsi:type="dcterms:W3CDTF">2004-08-18T07:09:25Z</dcterms:created>
  <dcterms:modified xsi:type="dcterms:W3CDTF">2018-11-11T05:14:09Z</dcterms:modified>
  <cp:category/>
  <cp:version/>
  <cp:contentType/>
  <cp:contentStatus/>
</cp:coreProperties>
</file>