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900" activeTab="0"/>
  </bookViews>
  <sheets>
    <sheet name="4-1耕地面積(OK)" sheetId="1" r:id="rId1"/>
    <sheet name="4-2農戶人口數(OK)" sheetId="2" r:id="rId2"/>
    <sheet name="4-3稻米生產面積及收穫量(OK)" sheetId="3" r:id="rId3"/>
    <sheet name="4-4農產品產量及收穫面積(雜糧)(OK)" sheetId="4" r:id="rId4"/>
    <sheet name="4-5農產品產量及收穫面積(特用作物)(OK)" sheetId="5" r:id="rId5"/>
    <sheet name="4-6農產品產量及收穫面積(蔬菜)(OK)" sheetId="6" r:id="rId6"/>
    <sheet name="4-7農產品產量及收穫面積(果品)(OK)" sheetId="7" r:id="rId7"/>
    <sheet name="4-8漁戶及漁戶人口數(OK)" sheetId="8" r:id="rId8"/>
    <sheet name="4-9現有家畜數(OK)" sheetId="9" r:id="rId9"/>
    <sheet name="4-10家畜屠宰頭數(OK)" sheetId="10" r:id="rId10"/>
    <sheet name="4-11現有家禽數量(OK)" sheetId="11" r:id="rId11"/>
  </sheets>
  <definedNames>
    <definedName name="_xlnm.Print_Area" localSheetId="9">'4-10家畜屠宰頭數(OK)'!$A$1:$K$26</definedName>
    <definedName name="_xlnm.Print_Area" localSheetId="10">'4-11現有家禽數量(OK)'!$A$1:$K$22</definedName>
    <definedName name="_xlnm.Print_Area" localSheetId="2">'4-3稻米生產面積及收穫量(OK)'!$A$1:$R$37</definedName>
    <definedName name="_xlnm.Print_Area" localSheetId="3">'4-4農產品產量及收穫面積(雜糧)(OK)'!$A$1:$R$23</definedName>
    <definedName name="_xlnm.Print_Area" localSheetId="4">'4-5農產品產量及收穫面積(特用作物)(OK)'!$A$1:$N$23</definedName>
    <definedName name="_xlnm.Print_Area" localSheetId="5">'4-6農產品產量及收穫面積(蔬菜)(OK)'!$A$1:$P$23</definedName>
    <definedName name="_xlnm.Print_Area" localSheetId="6">'4-7農產品產量及收穫面積(果品)(OK)'!$A$1:$Q$23</definedName>
    <definedName name="_xlnm.Print_Area" localSheetId="7">'4-8漁戶及漁戶人口數(OK)'!$A$1:$K$24</definedName>
    <definedName name="_xlnm.Print_Area" localSheetId="8">'4-9現有家畜數(OK)'!$A$1:$H$23</definedName>
  </definedNames>
  <calcPr fullCalcOnLoad="1"/>
</workbook>
</file>

<file path=xl/sharedStrings.xml><?xml version="1.0" encoding="utf-8"?>
<sst xmlns="http://schemas.openxmlformats.org/spreadsheetml/2006/main" count="942" uniqueCount="245">
  <si>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</si>
  <si>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</si>
  <si>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</si>
  <si>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</si>
  <si>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</si>
  <si>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</si>
  <si>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</si>
  <si>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</si>
  <si>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 xml:space="preserve">年底別
</t>
    </r>
    <r>
      <rPr>
        <sz val="9"/>
        <rFont val="Arial Narrow"/>
        <family val="2"/>
      </rPr>
      <t xml:space="preserve">End  of  Year </t>
    </r>
  </si>
  <si>
    <t>年底別</t>
  </si>
  <si>
    <t xml:space="preserve">End  of  Year </t>
  </si>
  <si>
    <r>
      <t xml:space="preserve">甘　　　藷
</t>
    </r>
    <r>
      <rPr>
        <sz val="8.5"/>
        <rFont val="Arial Narrow"/>
        <family val="2"/>
      </rPr>
      <t>Sweet Potatoes</t>
    </r>
  </si>
  <si>
    <r>
      <t xml:space="preserve">飼料用玉蜀黍
</t>
    </r>
    <r>
      <rPr>
        <sz val="8.5"/>
        <rFont val="Arial Narrow"/>
        <family val="2"/>
      </rPr>
      <t>Feed Corn</t>
    </r>
  </si>
  <si>
    <r>
      <t>蜀黍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高梁</t>
    </r>
    <r>
      <rPr>
        <sz val="8.5"/>
        <rFont val="Arial Narrow"/>
        <family val="2"/>
      </rPr>
      <t>)
Sorghum</t>
    </r>
  </si>
  <si>
    <r>
      <t xml:space="preserve">菸　　　草
</t>
    </r>
    <r>
      <rPr>
        <sz val="8.5"/>
        <rFont val="Arial Narrow"/>
        <family val="2"/>
      </rPr>
      <t>Tobacco</t>
    </r>
  </si>
  <si>
    <r>
      <t xml:space="preserve">甘　　　蔗
</t>
    </r>
    <r>
      <rPr>
        <sz val="8.5"/>
        <rFont val="Arial Narrow"/>
        <family val="2"/>
      </rPr>
      <t>Sugar-cane (Refined)</t>
    </r>
  </si>
  <si>
    <r>
      <t xml:space="preserve">生食用甘蔗
</t>
    </r>
    <r>
      <rPr>
        <sz val="8.5"/>
        <rFont val="Arial Narrow"/>
        <family val="2"/>
      </rPr>
      <t>Sugar-cane (fresh)</t>
    </r>
  </si>
  <si>
    <r>
      <t xml:space="preserve">其他特用作物
</t>
    </r>
    <r>
      <rPr>
        <sz val="8.5"/>
        <rFont val="Arial Narrow"/>
        <family val="2"/>
      </rPr>
      <t>Others  Special  Crops</t>
    </r>
  </si>
  <si>
    <t>收穫面積
Harvested Area</t>
  </si>
  <si>
    <t>產　量
Production</t>
  </si>
  <si>
    <t>年別</t>
  </si>
  <si>
    <t xml:space="preserve">Year  </t>
  </si>
  <si>
    <r>
      <t xml:space="preserve">收穫面積
</t>
    </r>
    <r>
      <rPr>
        <sz val="6"/>
        <rFont val="Arial Narrow"/>
        <family val="2"/>
      </rPr>
      <t>Harvested Area</t>
    </r>
  </si>
  <si>
    <r>
      <t xml:space="preserve">產　量
</t>
    </r>
    <r>
      <rPr>
        <sz val="6"/>
        <rFont val="Arial Narrow"/>
        <family val="2"/>
      </rPr>
      <t>Production</t>
    </r>
  </si>
  <si>
    <t>農林漁牧</t>
  </si>
  <si>
    <t>受委託經營</t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</si>
  <si>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</si>
  <si>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甘　　　藍
</t>
    </r>
    <r>
      <rPr>
        <sz val="8.5"/>
        <rFont val="Arial Narrow"/>
        <family val="2"/>
      </rPr>
      <t>Cabbage</t>
    </r>
  </si>
  <si>
    <r>
      <t xml:space="preserve">花　椰　菜
</t>
    </r>
    <r>
      <rPr>
        <sz val="8.5"/>
        <rFont val="Arial Narrow"/>
        <family val="2"/>
      </rPr>
      <t>Cauliflower</t>
    </r>
  </si>
  <si>
    <r>
      <t xml:space="preserve">西　　　瓜
</t>
    </r>
    <r>
      <rPr>
        <sz val="8.5"/>
        <rFont val="Arial Narrow"/>
        <family val="2"/>
      </rPr>
      <t>Watermelons</t>
    </r>
  </si>
  <si>
    <r>
      <t xml:space="preserve">其他蔬菜
</t>
    </r>
    <r>
      <rPr>
        <sz val="8.5"/>
        <rFont val="Arial Narrow"/>
        <family val="2"/>
      </rPr>
      <t>Others  Vegetables</t>
    </r>
  </si>
  <si>
    <t>Unit:Hectare</t>
  </si>
  <si>
    <t>Agriculture, Forestry, Fishery and Animal Husbandry</t>
  </si>
  <si>
    <t>Total</t>
  </si>
  <si>
    <r>
      <t xml:space="preserve">收穫面積
</t>
    </r>
    <r>
      <rPr>
        <sz val="8.5"/>
        <rFont val="Arial Narrow"/>
        <family val="2"/>
      </rPr>
      <t>Harvested Area</t>
    </r>
  </si>
  <si>
    <r>
      <t xml:space="preserve">產　量
</t>
    </r>
    <r>
      <rPr>
        <sz val="8.5"/>
        <rFont val="Arial Narrow"/>
        <family val="2"/>
      </rPr>
      <t>Production</t>
    </r>
  </si>
  <si>
    <t>水牛</t>
  </si>
  <si>
    <t>乳牛</t>
  </si>
  <si>
    <t>Horses</t>
  </si>
  <si>
    <t>Goats</t>
  </si>
  <si>
    <t>Deers</t>
  </si>
  <si>
    <r>
      <t>雞　　</t>
    </r>
    <r>
      <rPr>
        <sz val="9"/>
        <rFont val="Arial Narrow"/>
        <family val="2"/>
      </rPr>
      <t>Chickens</t>
    </r>
  </si>
  <si>
    <r>
      <t>鴨　　</t>
    </r>
    <r>
      <rPr>
        <sz val="9"/>
        <rFont val="Arial Narrow"/>
        <family val="2"/>
      </rPr>
      <t>Ducks</t>
    </r>
  </si>
  <si>
    <r>
      <t xml:space="preserve">鵝
</t>
    </r>
    <r>
      <rPr>
        <sz val="9"/>
        <rFont val="Arial Narrow"/>
        <family val="2"/>
      </rPr>
      <t>Geese</t>
    </r>
  </si>
  <si>
    <r>
      <t xml:space="preserve">合　　　計
</t>
    </r>
    <r>
      <rPr>
        <sz val="9"/>
        <rFont val="Arial Narrow"/>
        <family val="2"/>
      </rPr>
      <t>Total</t>
    </r>
  </si>
  <si>
    <r>
      <t xml:space="preserve">本　　　地
</t>
    </r>
    <r>
      <rPr>
        <sz val="9"/>
        <rFont val="Arial Narrow"/>
        <family val="2"/>
      </rPr>
      <t>Local</t>
    </r>
  </si>
  <si>
    <t>電動</t>
  </si>
  <si>
    <t>人工</t>
  </si>
  <si>
    <t>合計</t>
  </si>
  <si>
    <t>Milk Cows</t>
  </si>
  <si>
    <t>總計</t>
  </si>
  <si>
    <t>乳牛</t>
  </si>
  <si>
    <t>馬</t>
  </si>
  <si>
    <t>豬</t>
  </si>
  <si>
    <t>鹿</t>
  </si>
  <si>
    <t>兔</t>
  </si>
  <si>
    <t>羊</t>
  </si>
  <si>
    <t xml:space="preserve">Grand Total </t>
  </si>
  <si>
    <t>Pigs</t>
  </si>
  <si>
    <t>Rabbits</t>
  </si>
  <si>
    <t>農林漁牧</t>
  </si>
  <si>
    <t>近海</t>
  </si>
  <si>
    <t>沿岸</t>
  </si>
  <si>
    <r>
      <t xml:space="preserve">年底別
</t>
    </r>
    <r>
      <rPr>
        <sz val="8"/>
        <rFont val="Arial Narrow"/>
        <family val="2"/>
      </rPr>
      <t>End  of  Year</t>
    </r>
  </si>
  <si>
    <t>合　　計</t>
  </si>
  <si>
    <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</si>
  <si>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r>
      <t>非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</si>
  <si>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r>
      <t>半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</si>
  <si>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t>Full-Own Farmers</t>
  </si>
  <si>
    <t>Self-owned Land over 50%</t>
  </si>
  <si>
    <t>Self-owned Land under 50%</t>
  </si>
  <si>
    <t>Be consigned</t>
  </si>
  <si>
    <t>Non-tilling Farmers</t>
  </si>
  <si>
    <t>Part-Owner Farmers</t>
  </si>
  <si>
    <r>
      <t>半自耕農</t>
    </r>
    <r>
      <rPr>
        <sz val="7"/>
        <rFont val="Arial Narrow"/>
        <family val="2"/>
      </rPr>
      <t>Part-Owner Famers</t>
    </r>
  </si>
  <si>
    <r>
      <t>自耕地</t>
    </r>
    <r>
      <rPr>
        <sz val="7"/>
        <rFont val="Arial Narrow"/>
        <family val="2"/>
      </rPr>
      <t>50</t>
    </r>
    <r>
      <rPr>
        <sz val="7"/>
        <rFont val="超研澤中黑"/>
        <family val="3"/>
      </rPr>
      <t>以上者</t>
    </r>
  </si>
  <si>
    <r>
      <t>自耕地</t>
    </r>
    <r>
      <rPr>
        <sz val="7"/>
        <rFont val="Arial Narrow"/>
        <family val="2"/>
      </rPr>
      <t>50</t>
    </r>
    <r>
      <rPr>
        <sz val="7"/>
        <rFont val="超研澤中黑"/>
        <family val="3"/>
      </rPr>
      <t>以下者</t>
    </r>
  </si>
  <si>
    <t>佃農</t>
  </si>
  <si>
    <t>自耕農</t>
  </si>
  <si>
    <t>－</t>
  </si>
  <si>
    <t>-</t>
  </si>
  <si>
    <r>
      <rPr>
        <sz val="9"/>
        <rFont val="華康粗圓體"/>
        <family val="3"/>
      </rPr>
      <t xml:space="preserve">總　　　　計
</t>
    </r>
    <r>
      <rPr>
        <sz val="9"/>
        <rFont val="Arial Narrow"/>
        <family val="2"/>
      </rPr>
      <t>Grand Total</t>
    </r>
  </si>
  <si>
    <r>
      <t xml:space="preserve"> </t>
    </r>
    <r>
      <rPr>
        <sz val="9"/>
        <rFont val="華康粗圓體"/>
        <family val="3"/>
      </rPr>
      <t>水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稻　　　　　</t>
    </r>
  </si>
  <si>
    <t>Rice</t>
  </si>
  <si>
    <r>
      <rPr>
        <sz val="9"/>
        <rFont val="華康粗圓體"/>
        <family val="3"/>
      </rPr>
      <t xml:space="preserve">陸稻
</t>
    </r>
    <r>
      <rPr>
        <sz val="9"/>
        <rFont val="Arial Narrow"/>
        <family val="2"/>
      </rPr>
      <t>Upland Rice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</si>
  <si>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</si>
  <si>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>粳稻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蓬萊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　
</t>
    </r>
    <r>
      <rPr>
        <sz val="9"/>
        <rFont val="Arial Narrow"/>
        <family val="2"/>
      </rPr>
      <t>Japonica  Rice</t>
    </r>
  </si>
  <si>
    <r>
      <rPr>
        <sz val="9"/>
        <rFont val="華康粗圓體"/>
        <family val="3"/>
      </rPr>
      <t>硬秈稻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在來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  Rice</t>
    </r>
  </si>
  <si>
    <r>
      <t xml:space="preserve">     </t>
    </r>
    <r>
      <rPr>
        <sz val="9"/>
        <rFont val="華康粗圓體"/>
        <family val="3"/>
      </rPr>
      <t>軟秈稻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秈稻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Rice (Long)</t>
    </r>
  </si>
  <si>
    <r>
      <rPr>
        <sz val="9"/>
        <rFont val="華康粗圓體"/>
        <family val="3"/>
      </rPr>
      <t>粳糯稻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Rices of  
Japonica Type</t>
    </r>
  </si>
  <si>
    <r>
      <rPr>
        <sz val="9"/>
        <rFont val="華康粗圓體"/>
        <family val="3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 Rice  
of  India  Type</t>
    </r>
  </si>
  <si>
    <t>收穫面積</t>
  </si>
  <si>
    <r>
      <rPr>
        <sz val="9"/>
        <rFont val="華康粗圓體"/>
        <family val="3"/>
      </rPr>
      <t>產　量</t>
    </r>
  </si>
  <si>
    <t xml:space="preserve">Harvested
Area </t>
  </si>
  <si>
    <t>Production</t>
  </si>
  <si>
    <t xml:space="preserve">Harvested Area </t>
  </si>
  <si>
    <r>
      <t xml:space="preserve">       </t>
    </r>
    <r>
      <rPr>
        <sz val="8.5"/>
        <rFont val="華康粗圓體"/>
        <family val="3"/>
      </rPr>
      <t>水</t>
    </r>
  </si>
  <si>
    <r>
      <t xml:space="preserve">    </t>
    </r>
    <r>
      <rPr>
        <sz val="8.5"/>
        <rFont val="華康粗圓體"/>
        <family val="3"/>
      </rPr>
      <t>合</t>
    </r>
  </si>
  <si>
    <r>
      <t>總　　　　　計　　</t>
    </r>
    <r>
      <rPr>
        <sz val="8.5"/>
        <rFont val="Arial Narrow"/>
        <family val="2"/>
      </rPr>
      <t>Grand Total</t>
    </r>
  </si>
  <si>
    <r>
      <t xml:space="preserve">                                   </t>
    </r>
    <r>
      <rPr>
        <sz val="8.5"/>
        <rFont val="華康粗圓體"/>
        <family val="3"/>
      </rPr>
      <t>稻　　　　　</t>
    </r>
    <r>
      <rPr>
        <sz val="8.5"/>
        <rFont val="Arial Narrow"/>
        <family val="2"/>
      </rPr>
      <t>Rice</t>
    </r>
  </si>
  <si>
    <r>
      <t>計　　</t>
    </r>
    <r>
      <rPr>
        <sz val="8.5"/>
        <rFont val="Arial Narrow"/>
        <family val="2"/>
      </rPr>
      <t xml:space="preserve">  Total</t>
    </r>
  </si>
  <si>
    <r>
      <t>篷　　萊　　</t>
    </r>
    <r>
      <rPr>
        <sz val="8.5"/>
        <rFont val="Arial Narrow"/>
        <family val="2"/>
      </rPr>
      <t>Japonica  Rice</t>
    </r>
  </si>
  <si>
    <r>
      <t>在　　　萊　　</t>
    </r>
    <r>
      <rPr>
        <sz val="8.5"/>
        <rFont val="Arial Narrow"/>
        <family val="2"/>
      </rPr>
      <t>India   Rice</t>
    </r>
  </si>
  <si>
    <t>種植面積</t>
  </si>
  <si>
    <t>收穫面積</t>
  </si>
  <si>
    <t>產　量</t>
  </si>
  <si>
    <t>每公頃平均產量</t>
  </si>
  <si>
    <t>收穫面績</t>
  </si>
  <si>
    <t>Planted Area</t>
  </si>
  <si>
    <t xml:space="preserve">Harvested Area </t>
  </si>
  <si>
    <t>Production</t>
  </si>
  <si>
    <t>Average Production Per Hectare</t>
  </si>
  <si>
    <r>
      <t xml:space="preserve">年底別
</t>
    </r>
    <r>
      <rPr>
        <sz val="8.5"/>
        <rFont val="Arial Narrow"/>
        <family val="2"/>
      </rPr>
      <t>End  of  Year</t>
    </r>
  </si>
  <si>
    <r>
      <rPr>
        <sz val="9"/>
        <rFont val="華康粗圓體"/>
        <family val="3"/>
      </rPr>
      <t xml:space="preserve">年及鄉鎮市別
</t>
    </r>
    <r>
      <rPr>
        <sz val="9"/>
        <rFont val="Arial Narrow"/>
        <family val="2"/>
      </rPr>
      <t>Year &amp; District</t>
    </r>
  </si>
  <si>
    <t>1 329</t>
  </si>
  <si>
    <t>1 190</t>
  </si>
  <si>
    <r>
      <t xml:space="preserve">年底別及鄉鎮市別
</t>
    </r>
    <r>
      <rPr>
        <sz val="10"/>
        <rFont val="Arial Narrow"/>
        <family val="2"/>
      </rPr>
      <t>End  of  Year &amp; District</t>
    </r>
  </si>
  <si>
    <r>
      <t>總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 xml:space="preserve">計
</t>
    </r>
    <r>
      <rPr>
        <sz val="10"/>
        <rFont val="Arial Narrow"/>
        <family val="2"/>
      </rPr>
      <t>Grand  Total</t>
    </r>
  </si>
  <si>
    <r>
      <t>水</t>
    </r>
    <r>
      <rPr>
        <sz val="10"/>
        <rFont val="Arial Narrow"/>
        <family val="2"/>
      </rPr>
      <t xml:space="preserve">        </t>
    </r>
    <r>
      <rPr>
        <sz val="10"/>
        <rFont val="超研澤中黑"/>
        <family val="3"/>
      </rPr>
      <t>田　　</t>
    </r>
    <r>
      <rPr>
        <sz val="10"/>
        <rFont val="Arial Narrow"/>
        <family val="2"/>
      </rPr>
      <t xml:space="preserve">Paddy  Field </t>
    </r>
  </si>
  <si>
    <r>
      <t>旱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 xml:space="preserve">田
</t>
    </r>
    <r>
      <rPr>
        <sz val="10"/>
        <rFont val="Arial Narrow"/>
        <family val="2"/>
      </rPr>
      <t>Upland  Field</t>
    </r>
  </si>
  <si>
    <r>
      <t>合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 xml:space="preserve">計
</t>
    </r>
    <r>
      <rPr>
        <sz val="10"/>
        <rFont val="Arial Narrow"/>
        <family val="2"/>
      </rPr>
      <t>Total</t>
    </r>
  </si>
  <si>
    <r>
      <t xml:space="preserve">兩期作
</t>
    </r>
    <r>
      <rPr>
        <sz val="10"/>
        <rFont val="Arial Narrow"/>
        <family val="2"/>
      </rPr>
      <t>Double-Cropped</t>
    </r>
  </si>
  <si>
    <r>
      <t>單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>期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 xml:space="preserve">作
</t>
    </r>
    <r>
      <rPr>
        <sz val="10"/>
        <rFont val="Arial Narrow"/>
        <family val="2"/>
      </rPr>
      <t xml:space="preserve"> Single-Cropped</t>
    </r>
  </si>
  <si>
    <r>
      <t xml:space="preserve">第一期作
</t>
    </r>
    <r>
      <rPr>
        <sz val="10"/>
        <rFont val="Arial Narrow"/>
        <family val="2"/>
      </rPr>
      <t>1st  Crop</t>
    </r>
  </si>
  <si>
    <r>
      <t xml:space="preserve">第二期作
</t>
    </r>
    <r>
      <rPr>
        <sz val="10"/>
        <rFont val="Arial Narrow"/>
        <family val="2"/>
      </rPr>
      <t>2nd Crop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</si>
  <si>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</si>
  <si>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</si>
  <si>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</si>
  <si>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</si>
  <si>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</si>
  <si>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</si>
  <si>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</si>
  <si>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</si>
  <si>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</si>
  <si>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</si>
  <si>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</si>
  <si>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</si>
  <si>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</si>
  <si>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</si>
  <si>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</si>
  <si>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</si>
  <si>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</si>
  <si>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</si>
  <si>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</si>
  <si>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 xml:space="preserve">梨
</t>
    </r>
    <r>
      <rPr>
        <sz val="10"/>
        <rFont val="Arial Narrow"/>
        <family val="2"/>
      </rPr>
      <t>Plums</t>
    </r>
  </si>
  <si>
    <r>
      <t xml:space="preserve">柑　橘　類
</t>
    </r>
    <r>
      <rPr>
        <sz val="10"/>
        <rFont val="Arial Narrow"/>
        <family val="2"/>
      </rPr>
      <t>Oranges and Citrus</t>
    </r>
  </si>
  <si>
    <r>
      <t xml:space="preserve">番　石　榴
</t>
    </r>
    <r>
      <rPr>
        <sz val="10"/>
        <rFont val="Arial Narrow"/>
        <family val="2"/>
      </rPr>
      <t>Guavas</t>
    </r>
  </si>
  <si>
    <r>
      <t xml:space="preserve">桃
</t>
    </r>
    <r>
      <rPr>
        <sz val="10"/>
        <rFont val="Arial Narrow"/>
        <family val="2"/>
      </rPr>
      <t>Carambolas</t>
    </r>
  </si>
  <si>
    <r>
      <t xml:space="preserve">其他果品類
</t>
    </r>
    <r>
      <rPr>
        <sz val="10"/>
        <rFont val="Arial Narrow"/>
        <family val="2"/>
      </rPr>
      <t>Others  Fruits</t>
    </r>
  </si>
  <si>
    <r>
      <t xml:space="preserve">收穫面積
</t>
    </r>
    <r>
      <rPr>
        <sz val="8"/>
        <rFont val="Arial Narrow"/>
        <family val="2"/>
      </rPr>
      <t>Harvested Area</t>
    </r>
  </si>
  <si>
    <r>
      <t xml:space="preserve">產　量
</t>
    </r>
    <r>
      <rPr>
        <sz val="8"/>
        <rFont val="Arial Narrow"/>
        <family val="2"/>
      </rPr>
      <t>Production</t>
    </r>
  </si>
  <si>
    <t xml:space="preserve"> 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</si>
  <si>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</si>
  <si>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t>Butcheries
(Year-End)</t>
  </si>
  <si>
    <t xml:space="preserve">End  of  Year </t>
  </si>
  <si>
    <t>黃牛及雜種牛</t>
  </si>
  <si>
    <t>Pigs (Registered to be Butchered)</t>
  </si>
  <si>
    <t>Electric</t>
  </si>
  <si>
    <t>Manual</t>
  </si>
  <si>
    <t>Total</t>
  </si>
  <si>
    <t>Water Buffalos</t>
  </si>
  <si>
    <t>Oxen and Hybrids</t>
  </si>
  <si>
    <t>Milk Cows</t>
  </si>
  <si>
    <r>
      <t xml:space="preserve">屠宰場所
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>)(</t>
    </r>
    <r>
      <rPr>
        <sz val="10"/>
        <rFont val="超研澤中黑"/>
        <family val="3"/>
      </rPr>
      <t>所</t>
    </r>
    <r>
      <rPr>
        <sz val="10"/>
        <rFont val="Arial Narrow"/>
        <family val="2"/>
      </rPr>
      <t>)</t>
    </r>
  </si>
  <si>
    <r>
      <t xml:space="preserve">總　計
</t>
    </r>
    <r>
      <rPr>
        <sz val="10"/>
        <rFont val="Arial Narrow"/>
        <family val="2"/>
      </rPr>
      <t>Grand Total</t>
    </r>
  </si>
  <si>
    <r>
      <t xml:space="preserve">牛
</t>
    </r>
    <r>
      <rPr>
        <sz val="10"/>
        <rFont val="Arial Narrow"/>
        <family val="2"/>
      </rPr>
      <t>Cattle</t>
    </r>
  </si>
  <si>
    <r>
      <t xml:space="preserve">豬
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登記屠宰</t>
    </r>
    <r>
      <rPr>
        <sz val="10"/>
        <rFont val="Arial Narrow"/>
        <family val="2"/>
      </rPr>
      <t>)</t>
    </r>
  </si>
  <si>
    <r>
      <t xml:space="preserve">羊
</t>
    </r>
    <r>
      <rPr>
        <sz val="10"/>
        <rFont val="Arial Narrow"/>
        <family val="2"/>
      </rPr>
      <t>Goats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</si>
  <si>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</si>
  <si>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</si>
  <si>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t>說　　明：因樣本數問題，102年起中央已不提供鄉鎮市之資料。</t>
  </si>
  <si>
    <r>
      <t xml:space="preserve">茶葉
</t>
    </r>
    <r>
      <rPr>
        <sz val="8.5"/>
        <rFont val="Arial Narrow"/>
        <family val="2"/>
      </rPr>
      <t>Tea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</si>
  <si>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</si>
  <si>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r>
      <t xml:space="preserve">食用玉米
</t>
    </r>
    <r>
      <rPr>
        <sz val="8.5"/>
        <rFont val="Arial Narrow"/>
        <family val="2"/>
      </rPr>
      <t>Food Corn</t>
    </r>
  </si>
  <si>
    <r>
      <t xml:space="preserve">其他雜糧
</t>
    </r>
    <r>
      <rPr>
        <sz val="8.5"/>
        <rFont val="Arial Narrow"/>
        <family val="2"/>
      </rPr>
      <t>Others Beans</t>
    </r>
  </si>
  <si>
    <r>
      <t xml:space="preserve">紅　　　豆
</t>
    </r>
    <r>
      <rPr>
        <sz val="8.5"/>
        <rFont val="Arial Narrow"/>
        <family val="2"/>
      </rPr>
      <t>Adzuki Beans</t>
    </r>
  </si>
  <si>
    <r>
      <t xml:space="preserve">落花生
</t>
    </r>
    <r>
      <rPr>
        <sz val="8.5"/>
        <rFont val="Arial Narrow"/>
        <family val="2"/>
      </rPr>
      <t>Peanut</t>
    </r>
  </si>
  <si>
    <t>表4-3、稻米生產面積及收穫量</t>
  </si>
  <si>
    <t>表4-5、農產品產量及收穫面積－特用作物生產</t>
  </si>
  <si>
    <t>表4-6、農產品產量及收穫面積－蔬菜生產</t>
  </si>
  <si>
    <t>表4-7、農產品產量及收穫面積－果品生產</t>
  </si>
  <si>
    <r>
      <rPr>
        <sz val="9"/>
        <rFont val="新細明體"/>
        <family val="1"/>
      </rPr>
      <t>漁   戶  數</t>
    </r>
    <r>
      <rPr>
        <sz val="9"/>
        <rFont val="超研澤中黑"/>
        <family val="3"/>
      </rPr>
      <t>　</t>
    </r>
    <r>
      <rPr>
        <sz val="9"/>
        <rFont val="Arial Narrow"/>
        <family val="2"/>
      </rPr>
      <t>No. of Fishermen Household ( Households )</t>
    </r>
  </si>
  <si>
    <r>
      <rPr>
        <sz val="9"/>
        <rFont val="新細明體"/>
        <family val="1"/>
      </rPr>
      <t>漁　戶　人　口　數</t>
    </r>
    <r>
      <rPr>
        <sz val="9"/>
        <rFont val="Arial Narrow"/>
        <family val="2"/>
      </rPr>
      <t>No. of Population of Fishermen Household ( Persons )</t>
    </r>
    <r>
      <rPr>
        <sz val="9"/>
        <rFont val="超研澤中黑"/>
        <family val="3"/>
      </rPr>
      <t xml:space="preserve">
</t>
    </r>
  </si>
  <si>
    <r>
      <t xml:space="preserve">總　計
</t>
    </r>
    <r>
      <rPr>
        <sz val="10"/>
        <rFont val="Arial Narrow"/>
        <family val="2"/>
      </rPr>
      <t>Grand Total</t>
    </r>
  </si>
  <si>
    <r>
      <t xml:space="preserve">香　　　蕉
</t>
    </r>
    <r>
      <rPr>
        <sz val="10"/>
        <rFont val="Arial Narrow"/>
        <family val="2"/>
      </rPr>
      <t>Bananas</t>
    </r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</si>
  <si>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</si>
  <si>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竹　　　筍
</t>
    </r>
    <r>
      <rPr>
        <sz val="8.5"/>
        <rFont val="Arial Narrow"/>
        <family val="2"/>
      </rPr>
      <t>Bamboo Shoot</t>
    </r>
  </si>
  <si>
    <r>
      <t>Table 4-2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Farm  Families  and  Farm  Household  Population</t>
    </r>
    <r>
      <rPr>
        <sz val="12"/>
        <rFont val="華康粗圓體"/>
        <family val="3"/>
      </rPr>
      <t>　</t>
    </r>
  </si>
  <si>
    <r>
      <t xml:space="preserve">合　　　計
</t>
    </r>
    <r>
      <rPr>
        <sz val="9"/>
        <rFont val="Arial Narrow"/>
        <family val="2"/>
      </rPr>
      <t>Total</t>
    </r>
  </si>
  <si>
    <r>
      <t xml:space="preserve">蛋　　　雞
</t>
    </r>
    <r>
      <rPr>
        <sz val="9"/>
        <rFont val="Arial Narrow"/>
        <family val="2"/>
      </rPr>
      <t>Layer</t>
    </r>
  </si>
  <si>
    <r>
      <t xml:space="preserve">肉　　　雞
</t>
    </r>
    <r>
      <rPr>
        <sz val="9"/>
        <rFont val="Arial Narrow"/>
        <family val="2"/>
      </rPr>
      <t>Broiler</t>
    </r>
  </si>
  <si>
    <r>
      <t xml:space="preserve">蛋　　　鴨
</t>
    </r>
    <r>
      <rPr>
        <sz val="9"/>
        <rFont val="Arial Narrow"/>
        <family val="2"/>
      </rPr>
      <t>Tsaiya</t>
    </r>
  </si>
  <si>
    <r>
      <t xml:space="preserve">肉　　　鴨
</t>
    </r>
    <r>
      <rPr>
        <sz val="9"/>
        <rFont val="Arial Narrow"/>
        <family val="2"/>
      </rPr>
      <t>Mule &amp; Muscovy Duck</t>
    </r>
  </si>
  <si>
    <r>
      <t xml:space="preserve">火　　雞
</t>
    </r>
    <r>
      <rPr>
        <sz val="9"/>
        <rFont val="Arial Narrow"/>
        <family val="2"/>
      </rPr>
      <t>Turkey</t>
    </r>
  </si>
  <si>
    <r>
      <t>Table 4-3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Harvested Area of Paddy Field and Rice Production</t>
    </r>
  </si>
  <si>
    <t>Unit : Ha. ; Ton</t>
  </si>
  <si>
    <t>Unit : Ha. ; Ton</t>
  </si>
  <si>
    <r>
      <t>人　口　數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　　</t>
    </r>
    <r>
      <rPr>
        <sz val="8"/>
        <rFont val="Arial Narrow"/>
        <family val="2"/>
      </rPr>
      <t>No.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of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Population (Persons)</t>
    </r>
  </si>
  <si>
    <r>
      <t>戶　　　　數　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戶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　　　</t>
    </r>
    <r>
      <rPr>
        <sz val="8"/>
        <rFont val="Arial Narrow"/>
        <family val="2"/>
      </rPr>
      <t>No.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of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Households (Households)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</si>
  <si>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</si>
  <si>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</si>
  <si>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t xml:space="preserve">蘿　　　蔔
</t>
    </r>
    <r>
      <rPr>
        <sz val="8.5"/>
        <rFont val="Arial Narrow"/>
        <family val="2"/>
      </rPr>
      <t>Radishes</t>
    </r>
  </si>
  <si>
    <t>農林漁牧</t>
  </si>
  <si>
    <t>農林漁牧</t>
  </si>
  <si>
    <r>
      <t xml:space="preserve">表4-1、耕地面積
</t>
    </r>
    <r>
      <rPr>
        <sz val="12"/>
        <rFont val="Arial Narrow"/>
        <family val="2"/>
      </rPr>
      <t>Table 4-1</t>
    </r>
    <r>
      <rPr>
        <sz val="12"/>
        <rFont val="新細明體"/>
        <family val="1"/>
      </rPr>
      <t>、</t>
    </r>
    <r>
      <rPr>
        <sz val="12"/>
        <rFont val="Arial Narrow"/>
        <family val="2"/>
      </rPr>
      <t>Cultivated  Land  Area</t>
    </r>
  </si>
  <si>
    <r>
      <t>表</t>
    </r>
    <r>
      <rPr>
        <sz val="12"/>
        <rFont val="Arial"/>
        <family val="2"/>
      </rPr>
      <t xml:space="preserve">4-2 </t>
    </r>
    <r>
      <rPr>
        <sz val="12"/>
        <rFont val="新細明體"/>
        <family val="1"/>
      </rPr>
      <t>農戶人口數</t>
    </r>
  </si>
  <si>
    <r>
      <t>Table 4-4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Harvested Area and Production of Crop Products-Coarse Grain</t>
    </r>
    <r>
      <rPr>
        <sz val="12"/>
        <rFont val="華康粗圓體"/>
        <family val="3"/>
      </rPr>
      <t>　</t>
    </r>
  </si>
  <si>
    <r>
      <t>Table 4-5</t>
    </r>
    <r>
      <rPr>
        <sz val="11"/>
        <rFont val="華康粗圓體"/>
        <family val="3"/>
      </rPr>
      <t>、</t>
    </r>
    <r>
      <rPr>
        <sz val="11"/>
        <rFont val="Arial Narrow"/>
        <family val="2"/>
      </rPr>
      <t>Harvested Area and Production of Crop Products-Production of  Spcial  Crops</t>
    </r>
  </si>
  <si>
    <r>
      <t>Table 4-6</t>
    </r>
    <r>
      <rPr>
        <sz val="11"/>
        <rFont val="華康粗圓體"/>
        <family val="3"/>
      </rPr>
      <t>、</t>
    </r>
    <r>
      <rPr>
        <sz val="11"/>
        <rFont val="Arial Narrow"/>
        <family val="2"/>
      </rPr>
      <t>Harvested Area and Production of Crop Products-Production of  Vegetables</t>
    </r>
  </si>
  <si>
    <r>
      <t>Table 4-7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Harvested Area and Production of Crop Products-Production of  Fruits</t>
    </r>
  </si>
  <si>
    <r>
      <t>Table 4-8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Fishing Household and Population</t>
    </r>
  </si>
  <si>
    <r>
      <rPr>
        <sz val="12"/>
        <rFont val="新細明體"/>
        <family val="1"/>
      </rPr>
      <t>表4-9、現有家畜數</t>
    </r>
    <r>
      <rPr>
        <sz val="12"/>
        <rFont val="細明體"/>
        <family val="3"/>
      </rPr>
      <t xml:space="preserve">
</t>
    </r>
    <r>
      <rPr>
        <sz val="12"/>
        <rFont val="Arial Narrow"/>
        <family val="2"/>
      </rPr>
      <t>Table 4-9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Existing Number of Livestock</t>
    </r>
  </si>
  <si>
    <r>
      <rPr>
        <sz val="12"/>
        <rFont val="新細明體"/>
        <family val="1"/>
      </rPr>
      <t>表4-10、家畜屠宰頭數</t>
    </r>
    <r>
      <rPr>
        <sz val="12"/>
        <rFont val="華康粗圓體"/>
        <family val="3"/>
      </rPr>
      <t xml:space="preserve">
</t>
    </r>
    <r>
      <rPr>
        <sz val="12"/>
        <rFont val="Arial Narrow"/>
        <family val="2"/>
      </rPr>
      <t>Table 4-10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Livestock Butchered</t>
    </r>
  </si>
  <si>
    <r>
      <t>表</t>
    </r>
    <r>
      <rPr>
        <sz val="12"/>
        <rFont val="新細明體"/>
        <family val="1"/>
      </rPr>
      <t>4-11、 現 有 家 禽 數 量</t>
    </r>
  </si>
  <si>
    <r>
      <t>Table 4-11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Number of Current Poultry</t>
    </r>
  </si>
  <si>
    <r>
      <rPr>
        <sz val="8"/>
        <rFont val="新細明體"/>
        <family val="1"/>
      </rPr>
      <t>單位:頭</t>
    </r>
    <r>
      <rPr>
        <sz val="8"/>
        <rFont val="超研澤中黑"/>
        <family val="3"/>
      </rPr>
      <t xml:space="preserve">
</t>
    </r>
    <r>
      <rPr>
        <sz val="8"/>
        <rFont val="Arial Narrow"/>
        <family val="2"/>
      </rPr>
      <t>Unit:Number</t>
    </r>
  </si>
  <si>
    <r>
      <rPr>
        <sz val="8"/>
        <rFont val="新細明體"/>
        <family val="1"/>
      </rPr>
      <t>單位:頭</t>
    </r>
    <r>
      <rPr>
        <sz val="8.5"/>
        <rFont val="超研澤中黑"/>
        <family val="3"/>
      </rPr>
      <t xml:space="preserve">
</t>
    </r>
    <r>
      <rPr>
        <sz val="8"/>
        <rFont val="Arial Narrow"/>
        <family val="2"/>
      </rPr>
      <t>Unit:Number</t>
    </r>
  </si>
  <si>
    <t>單位：公頃；公噸</t>
  </si>
  <si>
    <t>單位：公頃；公噸</t>
  </si>
  <si>
    <t>單位：公頃；公噸</t>
  </si>
  <si>
    <t>單位：隻</t>
  </si>
  <si>
    <t>Unit:Number</t>
  </si>
  <si>
    <t>單位：公頃</t>
  </si>
  <si>
    <t>表4-4、農產品產量及收穫面積－普通作物生產</t>
  </si>
  <si>
    <t>表4-8、漁戶數及漁戶人口數</t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</si>
  <si>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</si>
  <si>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</si>
  <si>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</si>
  <si>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</si>
  <si>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</si>
  <si>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</si>
  <si>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</si>
  <si>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</si>
  <si>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</si>
  <si>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</si>
  <si>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</si>
  <si>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t>-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</si>
  <si>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</si>
  <si>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</si>
  <si>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Department of Agriculture, Taoyuan City Gov.</t>
    </r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</si>
  <si>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Department of Agriculture, Taoyuan City Gov.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</si>
  <si>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Agriculture, Taoyuan City Gov.</t>
    </r>
  </si>
  <si>
    <r>
      <t>說明：自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年起，配合本表項目變更，停止統計屠宰場所資料。</t>
    </r>
  </si>
  <si>
    <t>資料來源:本府農業局。</t>
  </si>
  <si>
    <t>資料來源：本府農業局。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</si>
</sst>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#,##0.0_ "/>
    <numFmt numFmtId="214" formatCode="#,##0.000_ "/>
    <numFmt numFmtId="215" formatCode="_-* #,##0.0_-;\-* #,##0.0_-;_-* &quot;-&quot;??_-;_-@_-"/>
    <numFmt numFmtId="216" formatCode="0.0%"/>
    <numFmt numFmtId="217" formatCode="#,##0.0;[Red]#,##0.0"/>
    <numFmt numFmtId="218" formatCode="m&quot;月&quot;d&quot;日&quot;"/>
    <numFmt numFmtId="219" formatCode="0.0_);[Red]\(0.0\)"/>
    <numFmt numFmtId="220" formatCode="0.000"/>
    <numFmt numFmtId="221" formatCode="#,##0.0"/>
    <numFmt numFmtId="222" formatCode="#,##0.000_);[Red]\(#,##0.000\)"/>
    <numFmt numFmtId="223" formatCode="#,##0.0_);[Red]\(#,##0.0\)"/>
    <numFmt numFmtId="224" formatCode="[$-404]AM/PM\ hh:mm:ss"/>
    <numFmt numFmtId="225" formatCode="&quot;$&quot;#,##0.00_);[Red]\(&quot;$&quot;#,##0.00\)"/>
    <numFmt numFmtId="226" formatCode="_-* #,##0.00_-;\-* #,##0.00_-;_-* &quot;-&quot;_-;_-@_-"/>
    <numFmt numFmtId="227" formatCode="#,##0.000;[Red]#,##0.000"/>
    <numFmt numFmtId="228" formatCode="_-* #,##0.000_-;\-* #,##0.000_-;_-* &quot;-&quot;_-;_-@_-"/>
    <numFmt numFmtId="229" formatCode="_-* #,##0.00000_-;\-* #,##0.00000_-;_-* &quot;-&quot;_-;_-@_-"/>
    <numFmt numFmtId="230" formatCode="_-* #,##0.000000_-;\-* #,##0.000000_-;_-* &quot;-&quot;_-;_-@_-"/>
  </numFmts>
  <fonts count="77">
    <font>
      <sz val="12"/>
      <name val="新細明體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8.5"/>
      <name val="超研澤中黑"/>
      <family val="3"/>
    </font>
    <font>
      <sz val="8.5"/>
      <name val="Arial Narrow"/>
      <family val="2"/>
    </font>
    <font>
      <sz val="12"/>
      <name val="Arial"/>
      <family val="2"/>
    </font>
    <font>
      <b/>
      <sz val="8.5"/>
      <name val="Arial Narrow"/>
      <family val="2"/>
    </font>
    <font>
      <sz val="8"/>
      <name val="超研澤中黑"/>
      <family val="3"/>
    </font>
    <font>
      <sz val="8"/>
      <name val="Arial Narrow"/>
      <family val="2"/>
    </font>
    <font>
      <sz val="9"/>
      <name val="Times New Roman"/>
      <family val="1"/>
    </font>
    <font>
      <sz val="9"/>
      <color indexed="8"/>
      <name val="Arial Narrow"/>
      <family val="2"/>
    </font>
    <font>
      <sz val="10"/>
      <name val="Arial Narrow"/>
      <family val="2"/>
    </font>
    <font>
      <sz val="7"/>
      <name val="超研澤中黑"/>
      <family val="3"/>
    </font>
    <font>
      <sz val="7"/>
      <name val="Arial Narrow"/>
      <family val="2"/>
    </font>
    <font>
      <sz val="6"/>
      <name val="超研澤中黑"/>
      <family val="3"/>
    </font>
    <font>
      <sz val="9"/>
      <name val="細明體"/>
      <family val="3"/>
    </font>
    <font>
      <sz val="6"/>
      <name val="Arial Narrow"/>
      <family val="2"/>
    </font>
    <font>
      <sz val="8"/>
      <name val="新細明體"/>
      <family val="1"/>
    </font>
    <font>
      <sz val="10"/>
      <name val="Arial"/>
      <family val="2"/>
    </font>
    <font>
      <sz val="9"/>
      <name val="華康粗圓體"/>
      <family val="3"/>
    </font>
    <font>
      <sz val="9"/>
      <name val="Arial"/>
      <family val="2"/>
    </font>
    <font>
      <sz val="10"/>
      <name val="新細明體"/>
      <family val="1"/>
    </font>
    <font>
      <sz val="10"/>
      <name val="超研澤中黑"/>
      <family val="3"/>
    </font>
    <font>
      <sz val="10"/>
      <name val="標楷體"/>
      <family val="4"/>
    </font>
    <font>
      <sz val="9"/>
      <color indexed="63"/>
      <name val="Arial Narrow"/>
      <family val="2"/>
    </font>
    <font>
      <sz val="8.5"/>
      <name val="華康粗圓體"/>
      <family val="3"/>
    </font>
    <font>
      <sz val="10"/>
      <color indexed="63"/>
      <name val="Arial Narrow"/>
      <family val="2"/>
    </font>
    <font>
      <sz val="12"/>
      <name val="細明體"/>
      <family val="3"/>
    </font>
    <font>
      <sz val="12"/>
      <name val="Arial Narrow"/>
      <family val="2"/>
    </font>
    <font>
      <sz val="12"/>
      <name val="超研澤中黑"/>
      <family val="3"/>
    </font>
    <font>
      <b/>
      <sz val="12"/>
      <name val="Arial Narrow"/>
      <family val="2"/>
    </font>
    <font>
      <sz val="12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8.5"/>
      <name val="標楷體"/>
      <family val="4"/>
    </font>
    <font>
      <sz val="11"/>
      <name val="Arial Narrow"/>
      <family val="2"/>
    </font>
    <font>
      <sz val="11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206" fontId="7" fillId="0" borderId="0" xfId="33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06" fontId="7" fillId="0" borderId="0" xfId="33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200" fontId="14" fillId="0" borderId="0" xfId="0" applyNumberFormat="1" applyFont="1" applyBorder="1" applyAlignment="1">
      <alignment horizontal="center" vertical="center"/>
    </xf>
    <xf numFmtId="41" fontId="14" fillId="0" borderId="0" xfId="33" applyNumberFormat="1" applyFont="1" applyBorder="1" applyAlignment="1">
      <alignment horizontal="center" vertical="center"/>
    </xf>
    <xf numFmtId="179" fontId="27" fillId="0" borderId="0" xfId="33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83" fontId="5" fillId="0" borderId="21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3" fontId="14" fillId="0" borderId="24" xfId="33" applyFont="1" applyBorder="1" applyAlignment="1">
      <alignment horizontal="center" vertical="center"/>
    </xf>
    <xf numFmtId="43" fontId="14" fillId="0" borderId="25" xfId="33" applyFont="1" applyBorder="1" applyAlignment="1">
      <alignment horizontal="center" vertical="center"/>
    </xf>
    <xf numFmtId="43" fontId="14" fillId="0" borderId="28" xfId="33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center" vertical="center"/>
    </xf>
    <xf numFmtId="181" fontId="5" fillId="0" borderId="29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41" fontId="14" fillId="0" borderId="25" xfId="33" applyNumberFormat="1" applyFont="1" applyBorder="1" applyAlignment="1">
      <alignment horizontal="center" vertical="center"/>
    </xf>
    <xf numFmtId="41" fontId="14" fillId="0" borderId="24" xfId="33" applyNumberFormat="1" applyFont="1" applyBorder="1" applyAlignment="1">
      <alignment horizontal="center" vertical="center"/>
    </xf>
    <xf numFmtId="41" fontId="14" fillId="0" borderId="28" xfId="33" applyNumberFormat="1" applyFont="1" applyBorder="1" applyAlignment="1">
      <alignment horizontal="center" vertical="center"/>
    </xf>
    <xf numFmtId="41" fontId="29" fillId="0" borderId="25" xfId="0" applyNumberFormat="1" applyFont="1" applyBorder="1" applyAlignment="1">
      <alignment horizontal="right" vertical="center"/>
    </xf>
    <xf numFmtId="41" fontId="29" fillId="0" borderId="24" xfId="0" applyNumberFormat="1" applyFont="1" applyBorder="1" applyAlignment="1">
      <alignment horizontal="right" vertical="center"/>
    </xf>
    <xf numFmtId="41" fontId="29" fillId="0" borderId="24" xfId="33" applyNumberFormat="1" applyFont="1" applyBorder="1" applyAlignment="1">
      <alignment horizontal="right" vertical="center"/>
    </xf>
    <xf numFmtId="41" fontId="14" fillId="0" borderId="31" xfId="0" applyNumberFormat="1" applyFont="1" applyBorder="1" applyAlignment="1">
      <alignment horizontal="right" vertical="center"/>
    </xf>
    <xf numFmtId="41" fontId="29" fillId="0" borderId="28" xfId="33" applyNumberFormat="1" applyFont="1" applyBorder="1" applyAlignment="1">
      <alignment horizontal="right" vertical="center"/>
    </xf>
    <xf numFmtId="203" fontId="14" fillId="0" borderId="25" xfId="33" applyNumberFormat="1" applyFont="1" applyBorder="1" applyAlignment="1">
      <alignment horizontal="center" vertical="center"/>
    </xf>
    <xf numFmtId="203" fontId="14" fillId="0" borderId="24" xfId="33" applyNumberFormat="1" applyFont="1" applyBorder="1" applyAlignment="1">
      <alignment horizontal="center" vertical="center"/>
    </xf>
    <xf numFmtId="203" fontId="14" fillId="0" borderId="28" xfId="33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3" fontId="14" fillId="0" borderId="24" xfId="0" applyNumberFormat="1" applyFont="1" applyBorder="1" applyAlignment="1">
      <alignment horizontal="right" vertical="center"/>
    </xf>
    <xf numFmtId="41" fontId="14" fillId="0" borderId="24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4" fontId="14" fillId="0" borderId="25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183" fontId="14" fillId="0" borderId="25" xfId="0" applyNumberFormat="1" applyFont="1" applyBorder="1" applyAlignment="1">
      <alignment horizontal="right" vertical="center"/>
    </xf>
    <xf numFmtId="183" fontId="14" fillId="0" borderId="24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1" fontId="14" fillId="0" borderId="24" xfId="33" applyNumberFormat="1" applyFont="1" applyBorder="1" applyAlignment="1">
      <alignment horizontal="right" vertical="center"/>
    </xf>
    <xf numFmtId="179" fontId="14" fillId="0" borderId="28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41" fontId="14" fillId="0" borderId="28" xfId="0" applyNumberFormat="1" applyFont="1" applyBorder="1" applyAlignment="1">
      <alignment horizontal="right" vertical="center"/>
    </xf>
    <xf numFmtId="41" fontId="14" fillId="0" borderId="15" xfId="0" applyNumberFormat="1" applyFont="1" applyBorder="1" applyAlignment="1">
      <alignment horizontal="right" vertical="center"/>
    </xf>
    <xf numFmtId="41" fontId="14" fillId="0" borderId="16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3" fontId="14" fillId="0" borderId="25" xfId="0" applyNumberFormat="1" applyFont="1" applyBorder="1" applyAlignment="1">
      <alignment horizontal="right" vertical="center"/>
    </xf>
    <xf numFmtId="43" fontId="14" fillId="0" borderId="24" xfId="0" applyNumberFormat="1" applyFont="1" applyBorder="1" applyAlignment="1">
      <alignment horizontal="right" vertical="center"/>
    </xf>
    <xf numFmtId="203" fontId="14" fillId="0" borderId="24" xfId="0" applyNumberFormat="1" applyFont="1" applyBorder="1" applyAlignment="1">
      <alignment horizontal="right" vertical="center"/>
    </xf>
    <xf numFmtId="43" fontId="14" fillId="0" borderId="24" xfId="33" applyNumberFormat="1" applyFont="1" applyBorder="1" applyAlignment="1">
      <alignment horizontal="right" vertical="center"/>
    </xf>
    <xf numFmtId="43" fontId="14" fillId="0" borderId="31" xfId="33" applyNumberFormat="1" applyFont="1" applyBorder="1" applyAlignment="1">
      <alignment horizontal="right" vertical="center"/>
    </xf>
    <xf numFmtId="43" fontId="25" fillId="0" borderId="24" xfId="0" applyNumberFormat="1" applyFont="1" applyBorder="1" applyAlignment="1">
      <alignment horizontal="right" vertical="center"/>
    </xf>
    <xf numFmtId="43" fontId="14" fillId="0" borderId="24" xfId="0" applyNumberFormat="1" applyFont="1" applyBorder="1" applyAlignment="1">
      <alignment vertical="center"/>
    </xf>
    <xf numFmtId="43" fontId="25" fillId="0" borderId="28" xfId="0" applyNumberFormat="1" applyFont="1" applyBorder="1" applyAlignment="1">
      <alignment horizontal="right" vertical="center"/>
    </xf>
    <xf numFmtId="203" fontId="14" fillId="0" borderId="24" xfId="33" applyNumberFormat="1" applyFont="1" applyBorder="1" applyAlignment="1">
      <alignment horizontal="right" vertical="center"/>
    </xf>
    <xf numFmtId="43" fontId="25" fillId="0" borderId="24" xfId="33" applyNumberFormat="1" applyFont="1" applyBorder="1" applyAlignment="1">
      <alignment horizontal="right" vertical="center"/>
    </xf>
    <xf numFmtId="43" fontId="25" fillId="0" borderId="28" xfId="33" applyNumberFormat="1" applyFont="1" applyBorder="1" applyAlignment="1">
      <alignment horizontal="right" vertical="center"/>
    </xf>
    <xf numFmtId="43" fontId="14" fillId="0" borderId="25" xfId="33" applyNumberFormat="1" applyFont="1" applyBorder="1" applyAlignment="1">
      <alignment horizontal="right" vertical="center"/>
    </xf>
    <xf numFmtId="43" fontId="14" fillId="0" borderId="24" xfId="33" applyNumberFormat="1" applyFont="1" applyBorder="1" applyAlignment="1">
      <alignment vertical="center"/>
    </xf>
    <xf numFmtId="43" fontId="14" fillId="0" borderId="28" xfId="33" applyNumberFormat="1" applyFont="1" applyBorder="1" applyAlignment="1">
      <alignment vertical="center"/>
    </xf>
    <xf numFmtId="43" fontId="14" fillId="0" borderId="28" xfId="33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9" fontId="14" fillId="0" borderId="25" xfId="0" applyNumberFormat="1" applyFont="1" applyBorder="1" applyAlignment="1">
      <alignment horizontal="right" vertical="center"/>
    </xf>
    <xf numFmtId="43" fontId="14" fillId="0" borderId="24" xfId="33" applyNumberFormat="1" applyFont="1" applyBorder="1" applyAlignment="1">
      <alignment horizontal="center" vertical="center"/>
    </xf>
    <xf numFmtId="203" fontId="14" fillId="0" borderId="28" xfId="33" applyNumberFormat="1" applyFont="1" applyBorder="1" applyAlignment="1">
      <alignment horizontal="right" vertical="center"/>
    </xf>
    <xf numFmtId="183" fontId="14" fillId="0" borderId="24" xfId="33" applyNumberFormat="1" applyFont="1" applyBorder="1" applyAlignment="1">
      <alignment horizontal="right" vertical="center"/>
    </xf>
    <xf numFmtId="183" fontId="14" fillId="0" borderId="34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3" fontId="14" fillId="0" borderId="25" xfId="33" applyFont="1" applyBorder="1" applyAlignment="1">
      <alignment horizontal="right" vertical="center"/>
    </xf>
    <xf numFmtId="43" fontId="14" fillId="0" borderId="24" xfId="33" applyFont="1" applyBorder="1" applyAlignment="1">
      <alignment horizontal="right" vertical="center"/>
    </xf>
    <xf numFmtId="43" fontId="14" fillId="0" borderId="34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top"/>
    </xf>
    <xf numFmtId="181" fontId="14" fillId="0" borderId="25" xfId="33" applyNumberFormat="1" applyFont="1" applyBorder="1" applyAlignment="1">
      <alignment horizontal="right" vertical="center"/>
    </xf>
    <xf numFmtId="181" fontId="14" fillId="0" borderId="24" xfId="33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1" fillId="0" borderId="0" xfId="0" applyFont="1" applyFill="1" applyAlignment="1">
      <alignment vertical="top"/>
    </xf>
    <xf numFmtId="0" fontId="25" fillId="0" borderId="18" xfId="0" applyFont="1" applyBorder="1" applyAlignment="1">
      <alignment horizontal="distributed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1" fontId="14" fillId="0" borderId="25" xfId="0" applyNumberFormat="1" applyFont="1" applyBorder="1" applyAlignment="1">
      <alignment horizontal="center" vertical="center"/>
    </xf>
    <xf numFmtId="41" fontId="14" fillId="0" borderId="24" xfId="0" applyNumberFormat="1" applyFont="1" applyBorder="1" applyAlignment="1">
      <alignment horizontal="center" vertical="center"/>
    </xf>
    <xf numFmtId="41" fontId="14" fillId="0" borderId="28" xfId="33" applyNumberFormat="1" applyFont="1" applyBorder="1" applyAlignment="1">
      <alignment horizontal="right" vertical="center"/>
    </xf>
    <xf numFmtId="41" fontId="14" fillId="0" borderId="2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43" fontId="14" fillId="0" borderId="31" xfId="33" applyFont="1" applyBorder="1" applyAlignment="1">
      <alignment horizontal="center" vertical="center"/>
    </xf>
    <xf numFmtId="43" fontId="14" fillId="0" borderId="14" xfId="33" applyFont="1" applyBorder="1" applyAlignment="1">
      <alignment horizontal="center" vertical="center"/>
    </xf>
    <xf numFmtId="43" fontId="14" fillId="0" borderId="26" xfId="33" applyFont="1" applyBorder="1" applyAlignment="1">
      <alignment horizontal="center" vertical="center"/>
    </xf>
    <xf numFmtId="43" fontId="14" fillId="0" borderId="15" xfId="33" applyFont="1" applyBorder="1" applyAlignment="1">
      <alignment horizontal="center" vertical="center"/>
    </xf>
    <xf numFmtId="43" fontId="14" fillId="0" borderId="16" xfId="33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36" xfId="0" applyFont="1" applyBorder="1" applyAlignment="1">
      <alignment horizontal="left" vertical="center" shrinkToFit="1"/>
    </xf>
    <xf numFmtId="0" fontId="14" fillId="0" borderId="33" xfId="0" applyFont="1" applyBorder="1" applyAlignment="1">
      <alignment vertical="center"/>
    </xf>
    <xf numFmtId="183" fontId="14" fillId="0" borderId="32" xfId="0" applyNumberFormat="1" applyFont="1" applyBorder="1" applyAlignment="1">
      <alignment horizontal="right" vertical="center"/>
    </xf>
    <xf numFmtId="183" fontId="14" fillId="0" borderId="35" xfId="0" applyNumberFormat="1" applyFont="1" applyBorder="1" applyAlignment="1">
      <alignment horizontal="right" vertical="center"/>
    </xf>
    <xf numFmtId="183" fontId="14" fillId="0" borderId="33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 horizontal="left" vertical="center" shrinkToFit="1"/>
    </xf>
    <xf numFmtId="0" fontId="14" fillId="0" borderId="16" xfId="0" applyFont="1" applyBorder="1" applyAlignment="1">
      <alignment vertical="center"/>
    </xf>
    <xf numFmtId="183" fontId="14" fillId="0" borderId="14" xfId="0" applyNumberFormat="1" applyFont="1" applyBorder="1" applyAlignment="1">
      <alignment horizontal="right" vertical="center"/>
    </xf>
    <xf numFmtId="183" fontId="14" fillId="0" borderId="15" xfId="0" applyNumberFormat="1" applyFont="1" applyBorder="1" applyAlignment="1">
      <alignment horizontal="right" vertical="center"/>
    </xf>
    <xf numFmtId="183" fontId="14" fillId="0" borderId="16" xfId="0" applyNumberFormat="1" applyFont="1" applyBorder="1" applyAlignment="1">
      <alignment horizontal="right" vertical="center"/>
    </xf>
    <xf numFmtId="200" fontId="14" fillId="0" borderId="24" xfId="0" applyNumberFormat="1" applyFont="1" applyBorder="1" applyAlignment="1">
      <alignment horizontal="right" vertical="center"/>
    </xf>
    <xf numFmtId="200" fontId="14" fillId="0" borderId="31" xfId="0" applyNumberFormat="1" applyFont="1" applyBorder="1" applyAlignment="1">
      <alignment horizontal="right" vertical="center"/>
    </xf>
    <xf numFmtId="199" fontId="14" fillId="0" borderId="24" xfId="33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43" fontId="14" fillId="0" borderId="14" xfId="33" applyNumberFormat="1" applyFont="1" applyBorder="1" applyAlignment="1">
      <alignment horizontal="right" vertical="center"/>
    </xf>
    <xf numFmtId="43" fontId="14" fillId="0" borderId="15" xfId="33" applyNumberFormat="1" applyFont="1" applyBorder="1" applyAlignment="1">
      <alignment vertical="center"/>
    </xf>
    <xf numFmtId="43" fontId="14" fillId="0" borderId="15" xfId="33" applyNumberFormat="1" applyFont="1" applyBorder="1" applyAlignment="1">
      <alignment horizontal="right" vertical="center"/>
    </xf>
    <xf numFmtId="43" fontId="14" fillId="0" borderId="16" xfId="33" applyNumberFormat="1" applyFont="1" applyBorder="1" applyAlignment="1">
      <alignment vertical="center"/>
    </xf>
    <xf numFmtId="199" fontId="14" fillId="0" borderId="15" xfId="33" applyNumberFormat="1" applyFont="1" applyBorder="1" applyAlignment="1">
      <alignment horizontal="right" vertical="center"/>
    </xf>
    <xf numFmtId="199" fontId="14" fillId="0" borderId="24" xfId="33" applyNumberFormat="1" applyFont="1" applyBorder="1" applyAlignment="1">
      <alignment vertical="center"/>
    </xf>
    <xf numFmtId="199" fontId="14" fillId="0" borderId="15" xfId="33" applyNumberFormat="1" applyFont="1" applyBorder="1" applyAlignment="1">
      <alignment vertical="center"/>
    </xf>
    <xf numFmtId="0" fontId="14" fillId="0" borderId="24" xfId="33" applyNumberFormat="1" applyFont="1" applyBorder="1" applyAlignment="1">
      <alignment horizontal="right" vertical="center"/>
    </xf>
    <xf numFmtId="43" fontId="14" fillId="0" borderId="15" xfId="0" applyNumberFormat="1" applyFont="1" applyBorder="1" applyAlignment="1">
      <alignment horizontal="right" vertical="center"/>
    </xf>
    <xf numFmtId="183" fontId="14" fillId="0" borderId="15" xfId="33" applyNumberFormat="1" applyFont="1" applyBorder="1" applyAlignment="1">
      <alignment horizontal="right" vertical="center"/>
    </xf>
    <xf numFmtId="200" fontId="14" fillId="0" borderId="15" xfId="0" applyNumberFormat="1" applyFont="1" applyBorder="1" applyAlignment="1">
      <alignment horizontal="right" vertical="center"/>
    </xf>
    <xf numFmtId="200" fontId="14" fillId="0" borderId="24" xfId="33" applyNumberFormat="1" applyFont="1" applyBorder="1" applyAlignment="1">
      <alignment horizontal="right" vertical="center"/>
    </xf>
    <xf numFmtId="200" fontId="14" fillId="0" borderId="28" xfId="33" applyNumberFormat="1" applyFont="1" applyBorder="1" applyAlignment="1">
      <alignment horizontal="right" vertical="center"/>
    </xf>
    <xf numFmtId="200" fontId="14" fillId="0" borderId="28" xfId="0" applyNumberFormat="1" applyFont="1" applyBorder="1" applyAlignment="1">
      <alignment horizontal="right" vertical="center"/>
    </xf>
    <xf numFmtId="200" fontId="14" fillId="0" borderId="1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43" fontId="14" fillId="0" borderId="15" xfId="33" applyFont="1" applyBorder="1" applyAlignment="1">
      <alignment horizontal="right" vertical="center"/>
    </xf>
    <xf numFmtId="200" fontId="14" fillId="0" borderId="24" xfId="33" applyNumberFormat="1" applyFont="1" applyBorder="1" applyAlignment="1">
      <alignment vertical="center"/>
    </xf>
    <xf numFmtId="200" fontId="14" fillId="0" borderId="15" xfId="33" applyNumberFormat="1" applyFont="1" applyBorder="1" applyAlignment="1">
      <alignment horizontal="right" vertical="center"/>
    </xf>
    <xf numFmtId="41" fontId="14" fillId="0" borderId="14" xfId="33" applyNumberFormat="1" applyFont="1" applyBorder="1" applyAlignment="1">
      <alignment horizontal="center" vertical="center"/>
    </xf>
    <xf numFmtId="41" fontId="14" fillId="0" borderId="15" xfId="33" applyNumberFormat="1" applyFont="1" applyBorder="1" applyAlignment="1">
      <alignment horizontal="center" vertical="center"/>
    </xf>
    <xf numFmtId="41" fontId="14" fillId="0" borderId="16" xfId="33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5" fillId="0" borderId="31" xfId="0" applyFont="1" applyBorder="1" applyAlignment="1">
      <alignment horizontal="left" vertical="center" shrinkToFit="1"/>
    </xf>
    <xf numFmtId="0" fontId="14" fillId="0" borderId="28" xfId="0" applyFont="1" applyBorder="1" applyAlignment="1">
      <alignment vertical="center"/>
    </xf>
    <xf numFmtId="183" fontId="14" fillId="0" borderId="2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1" fontId="14" fillId="0" borderId="15" xfId="33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1" fontId="24" fillId="0" borderId="1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83" fontId="14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1" fillId="0" borderId="0" xfId="33" applyNumberFormat="1" applyFont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183" fontId="14" fillId="0" borderId="31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41" fontId="14" fillId="0" borderId="36" xfId="0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41" fontId="14" fillId="0" borderId="31" xfId="33" applyNumberFormat="1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83" fontId="14" fillId="0" borderId="36" xfId="0" applyNumberFormat="1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 wrapText="1"/>
    </xf>
    <xf numFmtId="43" fontId="14" fillId="0" borderId="26" xfId="33" applyNumberFormat="1" applyFont="1" applyBorder="1" applyAlignment="1">
      <alignment horizontal="right" vertical="center"/>
    </xf>
    <xf numFmtId="43" fontId="14" fillId="0" borderId="16" xfId="33" applyNumberFormat="1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wrapText="1"/>
    </xf>
    <xf numFmtId="43" fontId="14" fillId="0" borderId="31" xfId="33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43" fontId="14" fillId="0" borderId="31" xfId="33" applyFont="1" applyBorder="1" applyAlignment="1">
      <alignment horizontal="right" vertical="center"/>
    </xf>
    <xf numFmtId="200" fontId="14" fillId="0" borderId="31" xfId="33" applyNumberFormat="1" applyFont="1" applyBorder="1" applyAlignment="1">
      <alignment horizontal="right" vertical="center"/>
    </xf>
    <xf numFmtId="43" fontId="14" fillId="0" borderId="28" xfId="33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1" fontId="14" fillId="0" borderId="31" xfId="33" applyNumberFormat="1" applyFont="1" applyBorder="1" applyAlignment="1">
      <alignment horizontal="right" vertical="center"/>
    </xf>
    <xf numFmtId="181" fontId="21" fillId="0" borderId="26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1" fontId="14" fillId="0" borderId="28" xfId="33" applyNumberFormat="1" applyFont="1" applyBorder="1" applyAlignment="1">
      <alignment horizontal="right" vertical="center"/>
    </xf>
    <xf numFmtId="181" fontId="24" fillId="0" borderId="16" xfId="0" applyNumberFormat="1" applyFont="1" applyBorder="1" applyAlignment="1">
      <alignment horizontal="right" vertical="center"/>
    </xf>
    <xf numFmtId="181" fontId="23" fillId="0" borderId="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1" fontId="14" fillId="0" borderId="31" xfId="0" applyNumberFormat="1" applyFont="1" applyBorder="1" applyAlignment="1">
      <alignment horizontal="center" vertical="center"/>
    </xf>
    <xf numFmtId="41" fontId="1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00" fontId="14" fillId="0" borderId="15" xfId="41" applyNumberFormat="1" applyFont="1" applyBorder="1" applyAlignment="1">
      <alignment horizontal="right" vertical="center"/>
    </xf>
    <xf numFmtId="227" fontId="14" fillId="0" borderId="24" xfId="0" applyNumberFormat="1" applyFont="1" applyBorder="1" applyAlignment="1">
      <alignment horizontal="right" vertical="center"/>
    </xf>
    <xf numFmtId="41" fontId="14" fillId="0" borderId="15" xfId="0" applyNumberFormat="1" applyFont="1" applyBorder="1" applyAlignment="1">
      <alignment horizontal="center" vertical="center"/>
    </xf>
    <xf numFmtId="41" fontId="14" fillId="0" borderId="14" xfId="0" applyNumberFormat="1" applyFont="1" applyBorder="1" applyAlignment="1">
      <alignment horizontal="center" vertical="center"/>
    </xf>
    <xf numFmtId="43" fontId="25" fillId="0" borderId="15" xfId="33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43" fontId="25" fillId="0" borderId="16" xfId="33" applyNumberFormat="1" applyFont="1" applyBorder="1" applyAlignment="1">
      <alignment horizontal="right" vertical="center"/>
    </xf>
    <xf numFmtId="200" fontId="14" fillId="0" borderId="24" xfId="41" applyNumberFormat="1" applyFont="1" applyBorder="1" applyAlignment="1">
      <alignment horizontal="right" vertical="center"/>
    </xf>
    <xf numFmtId="43" fontId="14" fillId="0" borderId="26" xfId="0" applyNumberFormat="1" applyFont="1" applyBorder="1" applyAlignment="1">
      <alignment horizontal="right" vertical="center"/>
    </xf>
    <xf numFmtId="43" fontId="14" fillId="0" borderId="16" xfId="33" applyFont="1" applyBorder="1" applyAlignment="1">
      <alignment horizontal="right" vertical="center"/>
    </xf>
    <xf numFmtId="200" fontId="14" fillId="0" borderId="21" xfId="33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4" fillId="0" borderId="24" xfId="0" applyNumberFormat="1" applyFont="1" applyBorder="1" applyAlignment="1">
      <alignment horizontal="right" vertical="center"/>
    </xf>
    <xf numFmtId="181" fontId="21" fillId="0" borderId="24" xfId="0" applyNumberFormat="1" applyFont="1" applyBorder="1" applyAlignment="1">
      <alignment horizontal="right" vertical="center"/>
    </xf>
    <xf numFmtId="181" fontId="24" fillId="0" borderId="28" xfId="0" applyNumberFormat="1" applyFont="1" applyBorder="1" applyAlignment="1">
      <alignment horizontal="right" vertical="center"/>
    </xf>
    <xf numFmtId="181" fontId="21" fillId="0" borderId="31" xfId="0" applyNumberFormat="1" applyFont="1" applyBorder="1" applyAlignment="1">
      <alignment horizontal="right" vertical="center"/>
    </xf>
    <xf numFmtId="41" fontId="14" fillId="0" borderId="34" xfId="0" applyNumberFormat="1" applyFont="1" applyBorder="1" applyAlignment="1">
      <alignment horizontal="center" vertical="center"/>
    </xf>
    <xf numFmtId="41" fontId="14" fillId="0" borderId="34" xfId="0" applyNumberFormat="1" applyFont="1" applyBorder="1" applyAlignment="1">
      <alignment horizontal="right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15" xfId="0" applyNumberFormat="1" applyFont="1" applyFill="1" applyBorder="1" applyAlignment="1">
      <alignment horizontal="right" vertical="center"/>
    </xf>
    <xf numFmtId="41" fontId="14" fillId="0" borderId="15" xfId="33" applyNumberFormat="1" applyFont="1" applyFill="1" applyBorder="1" applyAlignment="1">
      <alignment horizontal="right" vertical="center"/>
    </xf>
    <xf numFmtId="41" fontId="14" fillId="0" borderId="16" xfId="33" applyNumberFormat="1" applyFont="1" applyBorder="1" applyAlignment="1">
      <alignment horizontal="right" vertical="center"/>
    </xf>
    <xf numFmtId="41" fontId="14" fillId="0" borderId="28" xfId="0" applyNumberFormat="1" applyFont="1" applyFill="1" applyBorder="1" applyAlignment="1">
      <alignment horizontal="right" vertical="center"/>
    </xf>
    <xf numFmtId="41" fontId="14" fillId="0" borderId="24" xfId="33" applyNumberFormat="1" applyFont="1" applyFill="1" applyBorder="1" applyAlignment="1">
      <alignment horizontal="right" vertical="center"/>
    </xf>
    <xf numFmtId="203" fontId="14" fillId="0" borderId="14" xfId="33" applyNumberFormat="1" applyFont="1" applyBorder="1" applyAlignment="1">
      <alignment horizontal="center" vertical="center"/>
    </xf>
    <xf numFmtId="203" fontId="14" fillId="0" borderId="15" xfId="33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37" fillId="33" borderId="0" xfId="0" applyNumberFormat="1" applyFont="1" applyFill="1" applyBorder="1" applyAlignment="1">
      <alignment vertical="center"/>
    </xf>
    <xf numFmtId="0" fontId="10" fillId="0" borderId="4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8" fillId="0" borderId="5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right"/>
    </xf>
    <xf numFmtId="0" fontId="3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1" fillId="0" borderId="2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21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right" vertical="center" wrapText="1"/>
    </xf>
    <xf numFmtId="0" fontId="26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right" wrapText="1"/>
    </xf>
    <xf numFmtId="0" fontId="0" fillId="0" borderId="21" xfId="0" applyBorder="1" applyAlignment="1">
      <alignment horizontal="right"/>
    </xf>
    <xf numFmtId="0" fontId="14" fillId="0" borderId="3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showGridLines="0" tabSelected="1" view="pageBreakPreview" zoomScaleSheetLayoutView="100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3" sqref="C23"/>
    </sheetView>
  </sheetViews>
  <sheetFormatPr defaultColWidth="9.00390625" defaultRowHeight="16.5"/>
  <cols>
    <col min="1" max="1" width="5.25390625" style="33" hidden="1" customWidth="1"/>
    <col min="2" max="2" width="0.37109375" style="1" customWidth="1"/>
    <col min="3" max="3" width="19.125" style="1" customWidth="1"/>
    <col min="4" max="4" width="0.37109375" style="1" customWidth="1"/>
    <col min="5" max="5" width="11.375" style="1" customWidth="1"/>
    <col min="6" max="7" width="10.50390625" style="1" customWidth="1"/>
    <col min="8" max="9" width="8.00390625" style="1" customWidth="1"/>
    <col min="10" max="10" width="11.375" style="1" customWidth="1"/>
    <col min="11" max="16384" width="9.00390625" style="1" customWidth="1"/>
  </cols>
  <sheetData>
    <row r="1" spans="1:10" s="2" customFormat="1" ht="19.5" customHeight="1">
      <c r="A1" s="35"/>
      <c r="C1" s="279" t="s">
        <v>202</v>
      </c>
      <c r="J1" s="42"/>
    </row>
    <row r="2" spans="1:10" s="5" customFormat="1" ht="31.5" customHeight="1">
      <c r="A2" s="43"/>
      <c r="B2" s="348" t="s">
        <v>204</v>
      </c>
      <c r="C2" s="349"/>
      <c r="D2" s="349"/>
      <c r="E2" s="349"/>
      <c r="F2" s="349"/>
      <c r="G2" s="349"/>
      <c r="H2" s="349"/>
      <c r="I2" s="349"/>
      <c r="J2" s="349"/>
    </row>
    <row r="3" spans="1:10" s="3" customFormat="1" ht="12.75" customHeight="1">
      <c r="A3" s="31"/>
      <c r="B3" s="7"/>
      <c r="C3" s="7"/>
      <c r="D3" s="7"/>
      <c r="E3" s="7"/>
      <c r="F3" s="7"/>
      <c r="G3" s="7"/>
      <c r="H3" s="7"/>
      <c r="I3" s="7"/>
      <c r="J3" s="281" t="s">
        <v>222</v>
      </c>
    </row>
    <row r="4" spans="1:10" s="3" customFormat="1" ht="12.75" customHeight="1" thickBot="1">
      <c r="A4" s="4"/>
      <c r="J4" s="282" t="s">
        <v>31</v>
      </c>
    </row>
    <row r="5" spans="1:10" s="104" customFormat="1" ht="18" customHeight="1">
      <c r="A5" s="101"/>
      <c r="B5" s="350"/>
      <c r="C5" s="353" t="s">
        <v>116</v>
      </c>
      <c r="D5" s="103"/>
      <c r="E5" s="356" t="s">
        <v>117</v>
      </c>
      <c r="F5" s="359" t="s">
        <v>118</v>
      </c>
      <c r="G5" s="360"/>
      <c r="H5" s="360"/>
      <c r="I5" s="360"/>
      <c r="J5" s="361" t="s">
        <v>119</v>
      </c>
    </row>
    <row r="6" spans="1:10" s="104" customFormat="1" ht="27.75" customHeight="1">
      <c r="A6" s="101"/>
      <c r="B6" s="351"/>
      <c r="C6" s="354"/>
      <c r="D6" s="106"/>
      <c r="E6" s="357"/>
      <c r="F6" s="364" t="s">
        <v>120</v>
      </c>
      <c r="G6" s="364" t="s">
        <v>121</v>
      </c>
      <c r="H6" s="364" t="s">
        <v>122</v>
      </c>
      <c r="I6" s="366"/>
      <c r="J6" s="362"/>
    </row>
    <row r="7" spans="1:10" s="104" customFormat="1" ht="27.75" customHeight="1" thickBot="1">
      <c r="A7" s="101"/>
      <c r="B7" s="352"/>
      <c r="C7" s="355"/>
      <c r="D7" s="109"/>
      <c r="E7" s="358"/>
      <c r="F7" s="365"/>
      <c r="G7" s="365"/>
      <c r="H7" s="110" t="s">
        <v>123</v>
      </c>
      <c r="I7" s="110" t="s">
        <v>124</v>
      </c>
      <c r="J7" s="363"/>
    </row>
    <row r="8" spans="1:10" s="104" customFormat="1" ht="36" customHeight="1">
      <c r="A8" s="101"/>
      <c r="B8" s="105"/>
      <c r="C8" s="111" t="s">
        <v>125</v>
      </c>
      <c r="D8" s="112"/>
      <c r="E8" s="81">
        <v>2930.09</v>
      </c>
      <c r="F8" s="80">
        <v>2527.67</v>
      </c>
      <c r="G8" s="80">
        <v>2527.67</v>
      </c>
      <c r="H8" s="80">
        <v>0</v>
      </c>
      <c r="I8" s="80">
        <v>0</v>
      </c>
      <c r="J8" s="82">
        <v>402.42</v>
      </c>
    </row>
    <row r="9" spans="1:10" s="104" customFormat="1" ht="36" customHeight="1">
      <c r="A9" s="101"/>
      <c r="B9" s="105"/>
      <c r="C9" s="111" t="s">
        <v>126</v>
      </c>
      <c r="D9" s="112"/>
      <c r="E9" s="81">
        <v>2920.09</v>
      </c>
      <c r="F9" s="80">
        <v>2517.67</v>
      </c>
      <c r="G9" s="80">
        <v>2517.67</v>
      </c>
      <c r="H9" s="80">
        <v>0</v>
      </c>
      <c r="I9" s="80">
        <v>0</v>
      </c>
      <c r="J9" s="82">
        <v>402.42</v>
      </c>
    </row>
    <row r="10" spans="1:10" s="104" customFormat="1" ht="36" customHeight="1">
      <c r="A10" s="101"/>
      <c r="B10" s="105"/>
      <c r="C10" s="111" t="s">
        <v>127</v>
      </c>
      <c r="D10" s="112"/>
      <c r="E10" s="81">
        <v>2895.84</v>
      </c>
      <c r="F10" s="80">
        <v>2503.42</v>
      </c>
      <c r="G10" s="80">
        <v>2503.42</v>
      </c>
      <c r="H10" s="80">
        <v>0</v>
      </c>
      <c r="I10" s="80">
        <v>0</v>
      </c>
      <c r="J10" s="82">
        <v>392.42</v>
      </c>
    </row>
    <row r="11" spans="1:10" s="104" customFormat="1" ht="36" customHeight="1">
      <c r="A11" s="101"/>
      <c r="B11" s="105"/>
      <c r="C11" s="111" t="s">
        <v>128</v>
      </c>
      <c r="D11" s="112"/>
      <c r="E11" s="81">
        <v>2878.44</v>
      </c>
      <c r="F11" s="80">
        <v>2486.02</v>
      </c>
      <c r="G11" s="80">
        <v>2486.02</v>
      </c>
      <c r="H11" s="80">
        <v>0</v>
      </c>
      <c r="I11" s="80">
        <v>0</v>
      </c>
      <c r="J11" s="82">
        <v>392.42</v>
      </c>
    </row>
    <row r="12" spans="1:10" s="104" customFormat="1" ht="36" customHeight="1">
      <c r="A12" s="101"/>
      <c r="B12" s="105"/>
      <c r="C12" s="111" t="s">
        <v>129</v>
      </c>
      <c r="D12" s="112"/>
      <c r="E12" s="81">
        <v>2870.44</v>
      </c>
      <c r="F12" s="80">
        <v>2478.02</v>
      </c>
      <c r="G12" s="80">
        <v>2478.02</v>
      </c>
      <c r="H12" s="80">
        <v>0</v>
      </c>
      <c r="I12" s="80">
        <v>0</v>
      </c>
      <c r="J12" s="82">
        <v>392.42</v>
      </c>
    </row>
    <row r="13" spans="1:10" s="104" customFormat="1" ht="36" customHeight="1">
      <c r="A13" s="101"/>
      <c r="B13" s="105"/>
      <c r="C13" s="111" t="s">
        <v>130</v>
      </c>
      <c r="D13" s="112"/>
      <c r="E13" s="81">
        <v>2870.44</v>
      </c>
      <c r="F13" s="80">
        <v>2459.02</v>
      </c>
      <c r="G13" s="80">
        <v>2459.02</v>
      </c>
      <c r="H13" s="80">
        <v>0</v>
      </c>
      <c r="I13" s="80">
        <v>0</v>
      </c>
      <c r="J13" s="82">
        <v>392.42</v>
      </c>
    </row>
    <row r="14" spans="1:10" s="104" customFormat="1" ht="36" customHeight="1">
      <c r="A14" s="101"/>
      <c r="B14" s="105"/>
      <c r="C14" s="111" t="s">
        <v>131</v>
      </c>
      <c r="D14" s="105"/>
      <c r="E14" s="81">
        <v>2825.94</v>
      </c>
      <c r="F14" s="80">
        <v>2444.52</v>
      </c>
      <c r="G14" s="80">
        <v>2444.52</v>
      </c>
      <c r="H14" s="80" t="s">
        <v>80</v>
      </c>
      <c r="I14" s="80" t="s">
        <v>80</v>
      </c>
      <c r="J14" s="82">
        <v>381.42</v>
      </c>
    </row>
    <row r="15" spans="1:10" s="104" customFormat="1" ht="36" customHeight="1">
      <c r="A15" s="101"/>
      <c r="B15" s="105"/>
      <c r="C15" s="111" t="s">
        <v>132</v>
      </c>
      <c r="D15" s="105"/>
      <c r="E15" s="81">
        <v>2808.94</v>
      </c>
      <c r="F15" s="80">
        <v>2434.62</v>
      </c>
      <c r="G15" s="80">
        <v>2434.62</v>
      </c>
      <c r="H15" s="80" t="s">
        <v>80</v>
      </c>
      <c r="I15" s="80" t="s">
        <v>80</v>
      </c>
      <c r="J15" s="82">
        <v>374.32</v>
      </c>
    </row>
    <row r="16" spans="1:10" s="104" customFormat="1" ht="36" customHeight="1">
      <c r="A16" s="101"/>
      <c r="B16" s="105"/>
      <c r="C16" s="111" t="s">
        <v>133</v>
      </c>
      <c r="D16" s="105"/>
      <c r="E16" s="81">
        <v>2787.64</v>
      </c>
      <c r="F16" s="80">
        <v>2413.32</v>
      </c>
      <c r="G16" s="80">
        <v>2413.32</v>
      </c>
      <c r="H16" s="80" t="s">
        <v>80</v>
      </c>
      <c r="I16" s="80" t="s">
        <v>80</v>
      </c>
      <c r="J16" s="82">
        <v>374.32</v>
      </c>
    </row>
    <row r="17" spans="1:10" s="104" customFormat="1" ht="36" customHeight="1">
      <c r="A17" s="101"/>
      <c r="B17" s="105"/>
      <c r="C17" s="111" t="s">
        <v>134</v>
      </c>
      <c r="D17" s="105"/>
      <c r="E17" s="81">
        <v>2749.7400000000002</v>
      </c>
      <c r="F17" s="217">
        <v>2375.42</v>
      </c>
      <c r="G17" s="80">
        <v>2375.42</v>
      </c>
      <c r="H17" s="80" t="s">
        <v>80</v>
      </c>
      <c r="I17" s="80" t="s">
        <v>80</v>
      </c>
      <c r="J17" s="82">
        <v>374.32</v>
      </c>
    </row>
    <row r="18" spans="1:10" s="104" customFormat="1" ht="36" customHeight="1">
      <c r="A18" s="101"/>
      <c r="B18" s="105"/>
      <c r="C18" s="111" t="s">
        <v>169</v>
      </c>
      <c r="D18" s="105"/>
      <c r="E18" s="81">
        <v>2752.95</v>
      </c>
      <c r="F18" s="217">
        <v>1682.81</v>
      </c>
      <c r="G18" s="80">
        <v>1682.81</v>
      </c>
      <c r="H18" s="80" t="s">
        <v>80</v>
      </c>
      <c r="I18" s="80" t="s">
        <v>80</v>
      </c>
      <c r="J18" s="82">
        <v>1070.14</v>
      </c>
    </row>
    <row r="19" spans="1:10" s="104" customFormat="1" ht="36" customHeight="1">
      <c r="A19" s="101"/>
      <c r="B19" s="105"/>
      <c r="C19" s="111" t="s">
        <v>172</v>
      </c>
      <c r="D19" s="105"/>
      <c r="E19" s="81">
        <v>1624.41</v>
      </c>
      <c r="F19" s="217">
        <v>1408.02</v>
      </c>
      <c r="G19" s="80">
        <v>1408.02</v>
      </c>
      <c r="H19" s="80" t="s">
        <v>80</v>
      </c>
      <c r="I19" s="80" t="s">
        <v>80</v>
      </c>
      <c r="J19" s="82">
        <v>216.39</v>
      </c>
    </row>
    <row r="20" spans="1:10" s="104" customFormat="1" ht="36" customHeight="1">
      <c r="A20" s="101"/>
      <c r="B20" s="105"/>
      <c r="C20" s="111" t="s">
        <v>200</v>
      </c>
      <c r="D20" s="105"/>
      <c r="E20" s="81">
        <v>1616.36</v>
      </c>
      <c r="F20" s="217">
        <v>1536.83</v>
      </c>
      <c r="G20" s="80">
        <v>1536.83</v>
      </c>
      <c r="H20" s="80" t="s">
        <v>80</v>
      </c>
      <c r="I20" s="80" t="s">
        <v>80</v>
      </c>
      <c r="J20" s="82">
        <v>79.53</v>
      </c>
    </row>
    <row r="21" spans="1:10" s="104" customFormat="1" ht="36" customHeight="1">
      <c r="A21" s="101"/>
      <c r="B21" s="105"/>
      <c r="C21" s="111" t="s">
        <v>225</v>
      </c>
      <c r="D21" s="105"/>
      <c r="E21" s="81">
        <v>1615.56</v>
      </c>
      <c r="F21" s="217">
        <v>1486.18</v>
      </c>
      <c r="G21" s="80">
        <v>1486.18</v>
      </c>
      <c r="H21" s="80" t="s">
        <v>80</v>
      </c>
      <c r="I21" s="80" t="s">
        <v>80</v>
      </c>
      <c r="J21" s="82">
        <v>129.38</v>
      </c>
    </row>
    <row r="22" spans="1:10" s="104" customFormat="1" ht="36" customHeight="1">
      <c r="A22" s="101"/>
      <c r="B22" s="105"/>
      <c r="C22" s="111" t="s">
        <v>226</v>
      </c>
      <c r="D22" s="105"/>
      <c r="E22" s="81">
        <v>1580.38</v>
      </c>
      <c r="F22" s="217">
        <v>1489.38</v>
      </c>
      <c r="G22" s="80">
        <v>1489.38</v>
      </c>
      <c r="H22" s="80" t="s">
        <v>80</v>
      </c>
      <c r="I22" s="80" t="s">
        <v>80</v>
      </c>
      <c r="J22" s="82">
        <v>91</v>
      </c>
    </row>
    <row r="23" spans="1:10" s="104" customFormat="1" ht="36" customHeight="1" thickBot="1">
      <c r="A23" s="101"/>
      <c r="B23" s="105"/>
      <c r="C23" s="113" t="s">
        <v>237</v>
      </c>
      <c r="D23" s="108"/>
      <c r="E23" s="218">
        <v>1471.7</v>
      </c>
      <c r="F23" s="219">
        <v>1294.74</v>
      </c>
      <c r="G23" s="220">
        <v>1294.74</v>
      </c>
      <c r="H23" s="220" t="s">
        <v>80</v>
      </c>
      <c r="I23" s="220" t="s">
        <v>80</v>
      </c>
      <c r="J23" s="221">
        <v>176.96</v>
      </c>
    </row>
    <row r="24" spans="1:10" s="3" customFormat="1" ht="19.5" customHeight="1">
      <c r="A24" s="31"/>
      <c r="B24" s="10"/>
      <c r="C24" s="346" t="s">
        <v>243</v>
      </c>
      <c r="D24" s="347"/>
      <c r="E24" s="347"/>
      <c r="F24" s="68"/>
      <c r="G24" s="68"/>
      <c r="H24" s="69"/>
      <c r="I24" s="69"/>
      <c r="J24" s="68"/>
    </row>
    <row r="25" spans="1:3" s="3" customFormat="1" ht="12.75" customHeight="1">
      <c r="A25" s="66"/>
      <c r="B25" s="65"/>
      <c r="C25" s="260" t="s">
        <v>239</v>
      </c>
    </row>
    <row r="26" spans="1:2" s="3" customFormat="1" ht="12.75" customHeight="1">
      <c r="A26" s="44"/>
      <c r="B26" s="14"/>
    </row>
  </sheetData>
  <sheetProtection/>
  <mergeCells count="10">
    <mergeCell ref="C24:E24"/>
    <mergeCell ref="B2:J2"/>
    <mergeCell ref="B5:B7"/>
    <mergeCell ref="C5:C7"/>
    <mergeCell ref="E5:E7"/>
    <mergeCell ref="F5:I5"/>
    <mergeCell ref="J5:J7"/>
    <mergeCell ref="F6:F7"/>
    <mergeCell ref="G6:G7"/>
    <mergeCell ref="H6:I6"/>
  </mergeCells>
  <printOptions horizontalCentered="1"/>
  <pageMargins left="0.984251968503937" right="0.8661417322834646" top="0.7874015748031497" bottom="0.7874015748031497" header="0.5118110236220472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view="pageBreakPreview" zoomScaleSheetLayoutView="100" workbookViewId="0" topLeftCell="A1">
      <pane xSplit="2" ySplit="7" topLeftCell="C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3" sqref="B23"/>
    </sheetView>
  </sheetViews>
  <sheetFormatPr defaultColWidth="9.00390625" defaultRowHeight="16.5"/>
  <cols>
    <col min="1" max="1" width="0.37109375" style="1" customWidth="1"/>
    <col min="2" max="2" width="18.75390625" style="1" customWidth="1"/>
    <col min="3" max="5" width="7.625" style="1" customWidth="1"/>
    <col min="6" max="6" width="5.125" style="1" customWidth="1"/>
    <col min="7" max="7" width="5.625" style="1" customWidth="1"/>
    <col min="8" max="8" width="11.625" style="1" customWidth="1"/>
    <col min="9" max="9" width="5.625" style="1" customWidth="1"/>
    <col min="10" max="10" width="9.625" style="1" customWidth="1"/>
    <col min="11" max="11" width="6.25390625" style="1" customWidth="1"/>
    <col min="12" max="16384" width="9.00390625" style="1" customWidth="1"/>
  </cols>
  <sheetData>
    <row r="1" spans="1:11" s="2" customFormat="1" ht="18" customHeight="1">
      <c r="A1" s="482" t="s">
        <v>24</v>
      </c>
      <c r="B1" s="482"/>
      <c r="H1" s="455"/>
      <c r="I1" s="476"/>
      <c r="J1" s="476"/>
      <c r="K1" s="476"/>
    </row>
    <row r="2" spans="1:11" s="5" customFormat="1" ht="31.5" customHeight="1">
      <c r="A2" s="487" t="s">
        <v>212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2:11" s="22" customFormat="1" ht="28.5" customHeight="1" thickBot="1">
      <c r="B3" s="38"/>
      <c r="J3" s="483" t="s">
        <v>215</v>
      </c>
      <c r="K3" s="484"/>
    </row>
    <row r="4" spans="1:11" s="202" customFormat="1" ht="30" customHeight="1">
      <c r="A4" s="102"/>
      <c r="B4" s="353" t="s">
        <v>9</v>
      </c>
      <c r="C4" s="467" t="s">
        <v>163</v>
      </c>
      <c r="D4" s="468"/>
      <c r="E4" s="469" t="s">
        <v>164</v>
      </c>
      <c r="F4" s="472" t="s">
        <v>165</v>
      </c>
      <c r="G4" s="350"/>
      <c r="H4" s="350"/>
      <c r="I4" s="468"/>
      <c r="J4" s="469" t="s">
        <v>166</v>
      </c>
      <c r="K4" s="472" t="s">
        <v>167</v>
      </c>
    </row>
    <row r="5" spans="1:11" s="202" customFormat="1" ht="23.25" customHeight="1">
      <c r="A5" s="105"/>
      <c r="B5" s="466"/>
      <c r="C5" s="479" t="s">
        <v>153</v>
      </c>
      <c r="D5" s="475"/>
      <c r="E5" s="470"/>
      <c r="F5" s="473"/>
      <c r="G5" s="474"/>
      <c r="H5" s="474"/>
      <c r="I5" s="475"/>
      <c r="J5" s="470"/>
      <c r="K5" s="477"/>
    </row>
    <row r="6" spans="1:11" s="202" customFormat="1" ht="27" customHeight="1">
      <c r="A6" s="105"/>
      <c r="B6" s="354" t="s">
        <v>154</v>
      </c>
      <c r="C6" s="203" t="s">
        <v>46</v>
      </c>
      <c r="D6" s="204" t="s">
        <v>47</v>
      </c>
      <c r="E6" s="470"/>
      <c r="F6" s="205" t="s">
        <v>48</v>
      </c>
      <c r="G6" s="205" t="s">
        <v>36</v>
      </c>
      <c r="H6" s="205" t="s">
        <v>155</v>
      </c>
      <c r="I6" s="205" t="s">
        <v>37</v>
      </c>
      <c r="J6" s="485" t="s">
        <v>156</v>
      </c>
      <c r="K6" s="477"/>
    </row>
    <row r="7" spans="1:11" s="202" customFormat="1" ht="24" customHeight="1" thickBot="1">
      <c r="A7" s="107"/>
      <c r="B7" s="355"/>
      <c r="C7" s="199" t="s">
        <v>157</v>
      </c>
      <c r="D7" s="200" t="s">
        <v>158</v>
      </c>
      <c r="E7" s="471"/>
      <c r="F7" s="206" t="s">
        <v>159</v>
      </c>
      <c r="G7" s="206" t="s">
        <v>160</v>
      </c>
      <c r="H7" s="206" t="s">
        <v>161</v>
      </c>
      <c r="I7" s="206" t="s">
        <v>162</v>
      </c>
      <c r="J7" s="486"/>
      <c r="K7" s="478"/>
    </row>
    <row r="8" spans="1:11" s="104" customFormat="1" ht="31.5" customHeight="1">
      <c r="A8" s="101"/>
      <c r="B8" s="151" t="s">
        <v>125</v>
      </c>
      <c r="C8" s="336">
        <v>3</v>
      </c>
      <c r="D8" s="338" t="s">
        <v>80</v>
      </c>
      <c r="E8" s="211">
        <v>25460</v>
      </c>
      <c r="F8" s="211">
        <v>40</v>
      </c>
      <c r="G8" s="211" t="s">
        <v>80</v>
      </c>
      <c r="H8" s="211">
        <v>40</v>
      </c>
      <c r="I8" s="211" t="s">
        <v>80</v>
      </c>
      <c r="J8" s="211">
        <v>25420</v>
      </c>
      <c r="K8" s="148">
        <v>0</v>
      </c>
    </row>
    <row r="9" spans="1:11" s="104" customFormat="1" ht="31.5" customHeight="1">
      <c r="A9" s="101"/>
      <c r="B9" s="152" t="s">
        <v>126</v>
      </c>
      <c r="C9" s="337">
        <v>3</v>
      </c>
      <c r="D9" s="211" t="s">
        <v>80</v>
      </c>
      <c r="E9" s="137">
        <f>F9+J9+K9</f>
        <v>27332</v>
      </c>
      <c r="F9" s="137">
        <f>SUM(G9:I9)</f>
        <v>80</v>
      </c>
      <c r="G9" s="211" t="s">
        <v>80</v>
      </c>
      <c r="H9" s="137">
        <v>80</v>
      </c>
      <c r="I9" s="211" t="s">
        <v>80</v>
      </c>
      <c r="J9" s="145">
        <v>27200</v>
      </c>
      <c r="K9" s="212">
        <v>52</v>
      </c>
    </row>
    <row r="10" spans="1:11" s="104" customFormat="1" ht="31.5" customHeight="1">
      <c r="A10" s="101"/>
      <c r="B10" s="152" t="s">
        <v>127</v>
      </c>
      <c r="C10" s="210">
        <v>3</v>
      </c>
      <c r="D10" s="211" t="s">
        <v>80</v>
      </c>
      <c r="E10" s="211">
        <f>F10+J10+K10</f>
        <v>22731</v>
      </c>
      <c r="F10" s="211">
        <v>36</v>
      </c>
      <c r="G10" s="211" t="s">
        <v>80</v>
      </c>
      <c r="H10" s="211">
        <v>36</v>
      </c>
      <c r="I10" s="211" t="s">
        <v>80</v>
      </c>
      <c r="J10" s="211">
        <v>22595</v>
      </c>
      <c r="K10" s="148">
        <v>100</v>
      </c>
    </row>
    <row r="11" spans="1:11" s="104" customFormat="1" ht="31.5" customHeight="1">
      <c r="A11" s="101"/>
      <c r="B11" s="152" t="s">
        <v>128</v>
      </c>
      <c r="C11" s="210">
        <v>3</v>
      </c>
      <c r="D11" s="211" t="s">
        <v>80</v>
      </c>
      <c r="E11" s="211">
        <f>F11+J11+K11</f>
        <v>31440</v>
      </c>
      <c r="F11" s="211">
        <v>72</v>
      </c>
      <c r="G11" s="211" t="s">
        <v>80</v>
      </c>
      <c r="H11" s="211">
        <v>72</v>
      </c>
      <c r="I11" s="211" t="s">
        <v>80</v>
      </c>
      <c r="J11" s="211">
        <v>31058</v>
      </c>
      <c r="K11" s="148">
        <v>310</v>
      </c>
    </row>
    <row r="12" spans="1:11" s="104" customFormat="1" ht="31.5" customHeight="1">
      <c r="A12" s="101"/>
      <c r="B12" s="152" t="s">
        <v>139</v>
      </c>
      <c r="C12" s="210">
        <v>3</v>
      </c>
      <c r="D12" s="211" t="s">
        <v>80</v>
      </c>
      <c r="E12" s="211">
        <f>F12+J12+K12</f>
        <v>30789</v>
      </c>
      <c r="F12" s="211">
        <v>11</v>
      </c>
      <c r="G12" s="211" t="s">
        <v>80</v>
      </c>
      <c r="H12" s="211">
        <v>11</v>
      </c>
      <c r="I12" s="211" t="s">
        <v>80</v>
      </c>
      <c r="J12" s="211">
        <v>29040</v>
      </c>
      <c r="K12" s="148">
        <v>1738</v>
      </c>
    </row>
    <row r="13" spans="1:11" s="104" customFormat="1" ht="31.5" customHeight="1">
      <c r="A13" s="101"/>
      <c r="B13" s="152" t="s">
        <v>140</v>
      </c>
      <c r="C13" s="210">
        <v>3</v>
      </c>
      <c r="D13" s="211" t="s">
        <v>80</v>
      </c>
      <c r="E13" s="213">
        <v>27580</v>
      </c>
      <c r="F13" s="211">
        <v>10</v>
      </c>
      <c r="G13" s="211" t="s">
        <v>80</v>
      </c>
      <c r="H13" s="211">
        <v>10</v>
      </c>
      <c r="I13" s="211" t="s">
        <v>80</v>
      </c>
      <c r="J13" s="211">
        <v>26140</v>
      </c>
      <c r="K13" s="148">
        <v>1430</v>
      </c>
    </row>
    <row r="14" spans="1:11" s="104" customFormat="1" ht="31.5" customHeight="1">
      <c r="A14" s="101"/>
      <c r="B14" s="152" t="s">
        <v>141</v>
      </c>
      <c r="C14" s="210" t="s">
        <v>80</v>
      </c>
      <c r="D14" s="211" t="s">
        <v>80</v>
      </c>
      <c r="E14" s="213">
        <v>28071</v>
      </c>
      <c r="F14" s="211">
        <v>7</v>
      </c>
      <c r="G14" s="211" t="s">
        <v>80</v>
      </c>
      <c r="H14" s="211">
        <v>7</v>
      </c>
      <c r="I14" s="211" t="s">
        <v>80</v>
      </c>
      <c r="J14" s="211">
        <v>26874</v>
      </c>
      <c r="K14" s="148" t="s">
        <v>115</v>
      </c>
    </row>
    <row r="15" spans="1:11" s="104" customFormat="1" ht="31.5" customHeight="1">
      <c r="A15" s="101"/>
      <c r="B15" s="152" t="s">
        <v>142</v>
      </c>
      <c r="C15" s="210">
        <v>3</v>
      </c>
      <c r="D15" s="211" t="s">
        <v>80</v>
      </c>
      <c r="E15" s="213">
        <v>24175</v>
      </c>
      <c r="F15" s="211">
        <v>10</v>
      </c>
      <c r="G15" s="211" t="s">
        <v>80</v>
      </c>
      <c r="H15" s="211">
        <v>10</v>
      </c>
      <c r="I15" s="211" t="s">
        <v>80</v>
      </c>
      <c r="J15" s="211">
        <v>24056</v>
      </c>
      <c r="K15" s="148">
        <v>109</v>
      </c>
    </row>
    <row r="16" spans="1:11" s="104" customFormat="1" ht="31.5" customHeight="1">
      <c r="A16" s="101"/>
      <c r="B16" s="152" t="s">
        <v>143</v>
      </c>
      <c r="C16" s="210">
        <v>3</v>
      </c>
      <c r="D16" s="211" t="s">
        <v>80</v>
      </c>
      <c r="E16" s="213">
        <v>24187</v>
      </c>
      <c r="F16" s="211" t="s">
        <v>80</v>
      </c>
      <c r="G16" s="211" t="s">
        <v>80</v>
      </c>
      <c r="H16" s="211" t="s">
        <v>80</v>
      </c>
      <c r="I16" s="211" t="s">
        <v>80</v>
      </c>
      <c r="J16" s="211">
        <v>24053</v>
      </c>
      <c r="K16" s="148">
        <v>134</v>
      </c>
    </row>
    <row r="17" spans="1:11" s="104" customFormat="1" ht="31.5" customHeight="1">
      <c r="A17" s="101"/>
      <c r="B17" s="153" t="s">
        <v>134</v>
      </c>
      <c r="C17" s="210">
        <v>3</v>
      </c>
      <c r="D17" s="211" t="s">
        <v>80</v>
      </c>
      <c r="E17" s="213">
        <v>24078</v>
      </c>
      <c r="F17" s="211" t="s">
        <v>80</v>
      </c>
      <c r="G17" s="211" t="s">
        <v>80</v>
      </c>
      <c r="H17" s="211" t="s">
        <v>80</v>
      </c>
      <c r="I17" s="211" t="s">
        <v>80</v>
      </c>
      <c r="J17" s="211">
        <v>23875</v>
      </c>
      <c r="K17" s="148">
        <v>203</v>
      </c>
    </row>
    <row r="18" spans="1:11" s="104" customFormat="1" ht="31.5" customHeight="1">
      <c r="A18" s="101"/>
      <c r="B18" s="153" t="s">
        <v>169</v>
      </c>
      <c r="C18" s="210">
        <v>3</v>
      </c>
      <c r="D18" s="211" t="s">
        <v>80</v>
      </c>
      <c r="E18" s="213">
        <v>23547</v>
      </c>
      <c r="F18" s="211" t="s">
        <v>80</v>
      </c>
      <c r="G18" s="211" t="s">
        <v>80</v>
      </c>
      <c r="H18" s="211" t="s">
        <v>80</v>
      </c>
      <c r="I18" s="211" t="s">
        <v>80</v>
      </c>
      <c r="J18" s="211">
        <v>23255</v>
      </c>
      <c r="K18" s="148">
        <v>292</v>
      </c>
    </row>
    <row r="19" spans="1:11" s="104" customFormat="1" ht="31.5" customHeight="1">
      <c r="A19" s="101"/>
      <c r="B19" s="153" t="s">
        <v>172</v>
      </c>
      <c r="C19" s="210" t="s">
        <v>80</v>
      </c>
      <c r="D19" s="211" t="s">
        <v>80</v>
      </c>
      <c r="E19" s="213">
        <v>23520</v>
      </c>
      <c r="F19" s="211" t="s">
        <v>80</v>
      </c>
      <c r="G19" s="211" t="s">
        <v>80</v>
      </c>
      <c r="H19" s="211" t="s">
        <v>80</v>
      </c>
      <c r="I19" s="211" t="s">
        <v>80</v>
      </c>
      <c r="J19" s="211">
        <v>23328</v>
      </c>
      <c r="K19" s="148">
        <v>192</v>
      </c>
    </row>
    <row r="20" spans="1:11" s="104" customFormat="1" ht="31.5" customHeight="1">
      <c r="A20" s="101"/>
      <c r="B20" s="153" t="s">
        <v>200</v>
      </c>
      <c r="C20" s="210" t="s">
        <v>80</v>
      </c>
      <c r="D20" s="211" t="s">
        <v>80</v>
      </c>
      <c r="E20" s="213">
        <v>22532</v>
      </c>
      <c r="F20" s="211" t="s">
        <v>80</v>
      </c>
      <c r="G20" s="211" t="s">
        <v>80</v>
      </c>
      <c r="H20" s="211" t="s">
        <v>80</v>
      </c>
      <c r="I20" s="211" t="s">
        <v>80</v>
      </c>
      <c r="J20" s="211">
        <v>22425</v>
      </c>
      <c r="K20" s="148">
        <v>107</v>
      </c>
    </row>
    <row r="21" spans="1:11" s="104" customFormat="1" ht="31.5" customHeight="1">
      <c r="A21" s="101"/>
      <c r="B21" s="153" t="s">
        <v>233</v>
      </c>
      <c r="C21" s="210" t="s">
        <v>80</v>
      </c>
      <c r="D21" s="211" t="s">
        <v>80</v>
      </c>
      <c r="E21" s="213">
        <v>21041</v>
      </c>
      <c r="F21" s="211" t="s">
        <v>80</v>
      </c>
      <c r="G21" s="211" t="s">
        <v>80</v>
      </c>
      <c r="H21" s="211" t="s">
        <v>80</v>
      </c>
      <c r="I21" s="211" t="s">
        <v>80</v>
      </c>
      <c r="J21" s="211">
        <v>20926</v>
      </c>
      <c r="K21" s="148">
        <v>115</v>
      </c>
    </row>
    <row r="22" spans="1:11" s="208" customFormat="1" ht="29.25" customHeight="1" thickBot="1">
      <c r="A22" s="207"/>
      <c r="B22" s="215" t="s">
        <v>234</v>
      </c>
      <c r="C22" s="210" t="s">
        <v>80</v>
      </c>
      <c r="D22" s="211" t="s">
        <v>80</v>
      </c>
      <c r="E22" s="342">
        <v>18381</v>
      </c>
      <c r="F22" s="115" t="s">
        <v>80</v>
      </c>
      <c r="G22" s="211" t="s">
        <v>80</v>
      </c>
      <c r="H22" s="211" t="s">
        <v>80</v>
      </c>
      <c r="I22" s="211" t="s">
        <v>80</v>
      </c>
      <c r="J22" s="343">
        <v>18290</v>
      </c>
      <c r="K22" s="212">
        <v>91</v>
      </c>
    </row>
    <row r="23" spans="1:11" s="169" customFormat="1" ht="29.25" customHeight="1" thickBot="1" thickTop="1">
      <c r="A23" s="101"/>
      <c r="B23" s="318" t="s">
        <v>238</v>
      </c>
      <c r="C23" s="323" t="s">
        <v>80</v>
      </c>
      <c r="D23" s="322" t="s">
        <v>80</v>
      </c>
      <c r="E23" s="339">
        <v>16430</v>
      </c>
      <c r="F23" s="258" t="s">
        <v>80</v>
      </c>
      <c r="G23" s="322" t="s">
        <v>80</v>
      </c>
      <c r="H23" s="322" t="s">
        <v>80</v>
      </c>
      <c r="I23" s="322" t="s">
        <v>80</v>
      </c>
      <c r="J23" s="340">
        <v>16313</v>
      </c>
      <c r="K23" s="341">
        <v>117</v>
      </c>
    </row>
    <row r="24" spans="1:10" s="267" customFormat="1" ht="16.5" customHeight="1" thickTop="1">
      <c r="A24" s="274" t="s">
        <v>244</v>
      </c>
      <c r="B24" s="65"/>
      <c r="C24" s="67"/>
      <c r="D24" s="67"/>
      <c r="E24" s="67"/>
      <c r="F24" s="67"/>
      <c r="G24" s="67"/>
      <c r="H24" s="67"/>
      <c r="I24" s="67"/>
      <c r="J24" s="67"/>
    </row>
    <row r="25" spans="1:10" s="193" customFormat="1" ht="16.5" customHeight="1">
      <c r="A25" s="209"/>
      <c r="B25" s="65" t="s">
        <v>242</v>
      </c>
      <c r="C25" s="214"/>
      <c r="D25" s="214"/>
      <c r="E25" s="214"/>
      <c r="F25" s="214"/>
      <c r="G25" s="214"/>
      <c r="H25" s="214"/>
      <c r="I25" s="214"/>
      <c r="J25" s="214"/>
    </row>
    <row r="26" spans="2:6" ht="16.5">
      <c r="B26" s="480" t="s">
        <v>241</v>
      </c>
      <c r="C26" s="481"/>
      <c r="D26" s="481"/>
      <c r="E26" s="481"/>
      <c r="F26" s="481"/>
    </row>
  </sheetData>
  <sheetProtection/>
  <mergeCells count="14">
    <mergeCell ref="B26:F26"/>
    <mergeCell ref="B6:B7"/>
    <mergeCell ref="A1:B1"/>
    <mergeCell ref="J3:K3"/>
    <mergeCell ref="J6:J7"/>
    <mergeCell ref="A2:K2"/>
    <mergeCell ref="B4:B5"/>
    <mergeCell ref="C4:D4"/>
    <mergeCell ref="E4:E7"/>
    <mergeCell ref="F4:I5"/>
    <mergeCell ref="H1:K1"/>
    <mergeCell ref="J4:J5"/>
    <mergeCell ref="K4:K7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showGridLines="0"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1" sqref="A21"/>
    </sheetView>
  </sheetViews>
  <sheetFormatPr defaultColWidth="9.00390625" defaultRowHeight="16.5"/>
  <cols>
    <col min="1" max="1" width="19.50390625" style="1" customWidth="1"/>
    <col min="2" max="10" width="14.125" style="1" customWidth="1"/>
    <col min="11" max="16384" width="9.00390625" style="1" customWidth="1"/>
  </cols>
  <sheetData>
    <row r="1" spans="1:10" s="125" customFormat="1" ht="18" customHeight="1">
      <c r="A1" s="280" t="s">
        <v>60</v>
      </c>
      <c r="B1" s="216"/>
      <c r="J1" s="34" t="s">
        <v>32</v>
      </c>
    </row>
    <row r="2" spans="1:10" s="5" customFormat="1" ht="18" customHeight="1">
      <c r="A2" s="380" t="s">
        <v>213</v>
      </c>
      <c r="B2" s="380"/>
      <c r="C2" s="380"/>
      <c r="D2" s="380"/>
      <c r="E2" s="380"/>
      <c r="F2" s="389" t="s">
        <v>214</v>
      </c>
      <c r="G2" s="389"/>
      <c r="H2" s="389"/>
      <c r="I2" s="389"/>
      <c r="J2" s="389"/>
    </row>
    <row r="3" spans="1:10" s="125" customFormat="1" ht="18" customHeight="1" thickBot="1">
      <c r="A3" s="130"/>
      <c r="E3" s="277" t="s">
        <v>220</v>
      </c>
      <c r="J3" s="38" t="s">
        <v>221</v>
      </c>
    </row>
    <row r="4" spans="1:10" s="2" customFormat="1" ht="24.75" customHeight="1">
      <c r="A4" s="45" t="s">
        <v>9</v>
      </c>
      <c r="B4" s="46"/>
      <c r="C4" s="489" t="s">
        <v>41</v>
      </c>
      <c r="D4" s="416"/>
      <c r="E4" s="283"/>
      <c r="F4" s="489" t="s">
        <v>42</v>
      </c>
      <c r="G4" s="490"/>
      <c r="H4" s="490"/>
      <c r="I4" s="491" t="s">
        <v>43</v>
      </c>
      <c r="J4" s="493" t="s">
        <v>193</v>
      </c>
    </row>
    <row r="5" spans="1:10" s="2" customFormat="1" ht="30" customHeight="1" thickBot="1">
      <c r="A5" s="36" t="s">
        <v>10</v>
      </c>
      <c r="B5" s="47" t="s">
        <v>188</v>
      </c>
      <c r="C5" s="48" t="s">
        <v>189</v>
      </c>
      <c r="D5" s="48" t="s">
        <v>190</v>
      </c>
      <c r="E5" s="317" t="s">
        <v>45</v>
      </c>
      <c r="F5" s="314" t="s">
        <v>44</v>
      </c>
      <c r="G5" s="48" t="s">
        <v>191</v>
      </c>
      <c r="H5" s="48" t="s">
        <v>192</v>
      </c>
      <c r="I5" s="492"/>
      <c r="J5" s="494"/>
    </row>
    <row r="6" spans="1:10" s="104" customFormat="1" ht="36" customHeight="1">
      <c r="A6" s="152" t="s">
        <v>168</v>
      </c>
      <c r="B6" s="211">
        <v>367483</v>
      </c>
      <c r="C6" s="211">
        <v>0</v>
      </c>
      <c r="D6" s="211">
        <v>367483</v>
      </c>
      <c r="E6" s="213">
        <v>0</v>
      </c>
      <c r="F6" s="315">
        <v>2650</v>
      </c>
      <c r="G6" s="211">
        <v>0</v>
      </c>
      <c r="H6" s="211">
        <v>2650</v>
      </c>
      <c r="I6" s="211">
        <v>365</v>
      </c>
      <c r="J6" s="213">
        <v>0</v>
      </c>
    </row>
    <row r="7" spans="1:10" s="104" customFormat="1" ht="36" customHeight="1">
      <c r="A7" s="152" t="s">
        <v>126</v>
      </c>
      <c r="B7" s="210">
        <f>C7+D7+E7</f>
        <v>361066</v>
      </c>
      <c r="C7" s="115">
        <v>0</v>
      </c>
      <c r="D7" s="211">
        <v>361066</v>
      </c>
      <c r="E7" s="116">
        <v>0</v>
      </c>
      <c r="F7" s="315">
        <f>SUM(G7:H7)</f>
        <v>2660</v>
      </c>
      <c r="G7" s="115">
        <v>0</v>
      </c>
      <c r="H7" s="211">
        <v>2660</v>
      </c>
      <c r="I7" s="211">
        <v>450</v>
      </c>
      <c r="J7" s="116">
        <v>0</v>
      </c>
    </row>
    <row r="8" spans="1:10" s="104" customFormat="1" ht="36" customHeight="1">
      <c r="A8" s="152" t="s">
        <v>127</v>
      </c>
      <c r="B8" s="210">
        <f>C8+D8+E8</f>
        <v>282000</v>
      </c>
      <c r="C8" s="115">
        <v>0</v>
      </c>
      <c r="D8" s="211">
        <v>267000</v>
      </c>
      <c r="E8" s="116">
        <v>15000</v>
      </c>
      <c r="F8" s="315">
        <f>SUM(G8:H8)</f>
        <v>0</v>
      </c>
      <c r="G8" s="115">
        <v>0</v>
      </c>
      <c r="H8" s="115">
        <v>0</v>
      </c>
      <c r="I8" s="115">
        <v>0</v>
      </c>
      <c r="J8" s="116">
        <v>0</v>
      </c>
    </row>
    <row r="9" spans="1:10" s="104" customFormat="1" ht="36" customHeight="1">
      <c r="A9" s="152" t="s">
        <v>128</v>
      </c>
      <c r="B9" s="210">
        <f>C9+D9+E9</f>
        <v>266000</v>
      </c>
      <c r="C9" s="211">
        <v>0</v>
      </c>
      <c r="D9" s="211">
        <v>266000</v>
      </c>
      <c r="E9" s="213">
        <v>0</v>
      </c>
      <c r="F9" s="315">
        <f>SUM(G9:H9)</f>
        <v>0</v>
      </c>
      <c r="G9" s="115">
        <v>0</v>
      </c>
      <c r="H9" s="115">
        <v>0</v>
      </c>
      <c r="I9" s="115">
        <v>0</v>
      </c>
      <c r="J9" s="213">
        <v>0</v>
      </c>
    </row>
    <row r="10" spans="1:10" s="104" customFormat="1" ht="36" customHeight="1">
      <c r="A10" s="152" t="s">
        <v>139</v>
      </c>
      <c r="B10" s="210">
        <f>C10+D10+E10</f>
        <v>255000</v>
      </c>
      <c r="C10" s="211">
        <v>0</v>
      </c>
      <c r="D10" s="211">
        <v>255000</v>
      </c>
      <c r="E10" s="213">
        <v>0</v>
      </c>
      <c r="F10" s="315">
        <f>SUM(G10:H10)</f>
        <v>0</v>
      </c>
      <c r="G10" s="115">
        <v>0</v>
      </c>
      <c r="H10" s="115">
        <v>0</v>
      </c>
      <c r="I10" s="115">
        <v>0</v>
      </c>
      <c r="J10" s="213">
        <v>0</v>
      </c>
    </row>
    <row r="11" spans="1:10" s="104" customFormat="1" ht="36" customHeight="1">
      <c r="A11" s="152" t="s">
        <v>140</v>
      </c>
      <c r="B11" s="210">
        <v>300000</v>
      </c>
      <c r="C11" s="211">
        <v>0</v>
      </c>
      <c r="D11" s="211">
        <v>300000</v>
      </c>
      <c r="E11" s="213">
        <v>0</v>
      </c>
      <c r="F11" s="315">
        <v>0</v>
      </c>
      <c r="G11" s="115">
        <v>0</v>
      </c>
      <c r="H11" s="115">
        <v>0</v>
      </c>
      <c r="I11" s="115">
        <v>0</v>
      </c>
      <c r="J11" s="213">
        <v>0</v>
      </c>
    </row>
    <row r="12" spans="1:10" s="104" customFormat="1" ht="36" customHeight="1">
      <c r="A12" s="152" t="s">
        <v>141</v>
      </c>
      <c r="B12" s="210">
        <v>298000</v>
      </c>
      <c r="C12" s="137" t="s">
        <v>80</v>
      </c>
      <c r="D12" s="211">
        <v>298000</v>
      </c>
      <c r="E12" s="148" t="s">
        <v>80</v>
      </c>
      <c r="F12" s="120" t="s">
        <v>80</v>
      </c>
      <c r="G12" s="145" t="s">
        <v>80</v>
      </c>
      <c r="H12" s="145" t="s">
        <v>80</v>
      </c>
      <c r="I12" s="145" t="s">
        <v>80</v>
      </c>
      <c r="J12" s="148" t="s">
        <v>80</v>
      </c>
    </row>
    <row r="13" spans="1:10" s="104" customFormat="1" ht="36" customHeight="1">
      <c r="A13" s="152" t="s">
        <v>142</v>
      </c>
      <c r="B13" s="210">
        <v>267500</v>
      </c>
      <c r="C13" s="137" t="s">
        <v>80</v>
      </c>
      <c r="D13" s="211">
        <v>267500</v>
      </c>
      <c r="E13" s="148" t="s">
        <v>80</v>
      </c>
      <c r="F13" s="120" t="s">
        <v>80</v>
      </c>
      <c r="G13" s="145" t="s">
        <v>80</v>
      </c>
      <c r="H13" s="145" t="s">
        <v>80</v>
      </c>
      <c r="I13" s="145" t="s">
        <v>80</v>
      </c>
      <c r="J13" s="148" t="s">
        <v>80</v>
      </c>
    </row>
    <row r="14" spans="1:10" s="104" customFormat="1" ht="36" customHeight="1">
      <c r="A14" s="152" t="s">
        <v>143</v>
      </c>
      <c r="B14" s="210">
        <v>267500</v>
      </c>
      <c r="C14" s="137" t="s">
        <v>80</v>
      </c>
      <c r="D14" s="211">
        <v>267500</v>
      </c>
      <c r="E14" s="148" t="s">
        <v>80</v>
      </c>
      <c r="F14" s="120" t="s">
        <v>80</v>
      </c>
      <c r="G14" s="145" t="s">
        <v>80</v>
      </c>
      <c r="H14" s="145" t="s">
        <v>80</v>
      </c>
      <c r="I14" s="145" t="s">
        <v>80</v>
      </c>
      <c r="J14" s="148" t="s">
        <v>80</v>
      </c>
    </row>
    <row r="15" spans="1:10" s="104" customFormat="1" ht="36" customHeight="1">
      <c r="A15" s="215" t="s">
        <v>134</v>
      </c>
      <c r="B15" s="210">
        <v>234000</v>
      </c>
      <c r="C15" s="137" t="s">
        <v>80</v>
      </c>
      <c r="D15" s="211">
        <v>234000</v>
      </c>
      <c r="E15" s="148" t="s">
        <v>80</v>
      </c>
      <c r="F15" s="120" t="s">
        <v>80</v>
      </c>
      <c r="G15" s="145" t="s">
        <v>80</v>
      </c>
      <c r="H15" s="145" t="s">
        <v>80</v>
      </c>
      <c r="I15" s="145" t="s">
        <v>80</v>
      </c>
      <c r="J15" s="148">
        <v>0</v>
      </c>
    </row>
    <row r="16" spans="1:10" s="104" customFormat="1" ht="36" customHeight="1">
      <c r="A16" s="215" t="s">
        <v>169</v>
      </c>
      <c r="B16" s="210">
        <v>232850</v>
      </c>
      <c r="C16" s="137" t="s">
        <v>80</v>
      </c>
      <c r="D16" s="211">
        <v>232850</v>
      </c>
      <c r="E16" s="148" t="s">
        <v>80</v>
      </c>
      <c r="F16" s="120" t="s">
        <v>80</v>
      </c>
      <c r="G16" s="145" t="s">
        <v>80</v>
      </c>
      <c r="H16" s="145" t="s">
        <v>80</v>
      </c>
      <c r="I16" s="145" t="s">
        <v>80</v>
      </c>
      <c r="J16" s="148">
        <v>0</v>
      </c>
    </row>
    <row r="17" spans="1:10" s="104" customFormat="1" ht="36" customHeight="1">
      <c r="A17" s="215" t="s">
        <v>172</v>
      </c>
      <c r="B17" s="210">
        <v>220300</v>
      </c>
      <c r="C17" s="137" t="s">
        <v>80</v>
      </c>
      <c r="D17" s="211">
        <v>220300</v>
      </c>
      <c r="E17" s="148" t="s">
        <v>80</v>
      </c>
      <c r="F17" s="120" t="s">
        <v>80</v>
      </c>
      <c r="G17" s="145" t="s">
        <v>80</v>
      </c>
      <c r="H17" s="145" t="s">
        <v>80</v>
      </c>
      <c r="I17" s="145" t="s">
        <v>80</v>
      </c>
      <c r="J17" s="148">
        <v>0</v>
      </c>
    </row>
    <row r="18" spans="1:10" s="104" customFormat="1" ht="36" customHeight="1">
      <c r="A18" s="215" t="s">
        <v>200</v>
      </c>
      <c r="B18" s="210">
        <v>240800</v>
      </c>
      <c r="C18" s="137" t="s">
        <v>80</v>
      </c>
      <c r="D18" s="211">
        <v>240800</v>
      </c>
      <c r="E18" s="148" t="s">
        <v>80</v>
      </c>
      <c r="F18" s="120" t="s">
        <v>80</v>
      </c>
      <c r="G18" s="145" t="s">
        <v>80</v>
      </c>
      <c r="H18" s="145" t="s">
        <v>80</v>
      </c>
      <c r="I18" s="145" t="s">
        <v>80</v>
      </c>
      <c r="J18" s="148">
        <v>0</v>
      </c>
    </row>
    <row r="19" spans="1:10" s="104" customFormat="1" ht="36" customHeight="1">
      <c r="A19" s="215" t="s">
        <v>225</v>
      </c>
      <c r="B19" s="210">
        <v>222000</v>
      </c>
      <c r="C19" s="137" t="s">
        <v>80</v>
      </c>
      <c r="D19" s="211">
        <v>222000</v>
      </c>
      <c r="E19" s="148" t="s">
        <v>80</v>
      </c>
      <c r="F19" s="120" t="s">
        <v>80</v>
      </c>
      <c r="G19" s="145" t="s">
        <v>80</v>
      </c>
      <c r="H19" s="145" t="s">
        <v>80</v>
      </c>
      <c r="I19" s="145" t="s">
        <v>80</v>
      </c>
      <c r="J19" s="148">
        <v>0</v>
      </c>
    </row>
    <row r="20" spans="1:10" s="104" customFormat="1" ht="36" customHeight="1">
      <c r="A20" s="215" t="s">
        <v>231</v>
      </c>
      <c r="B20" s="210">
        <v>227300</v>
      </c>
      <c r="C20" s="137" t="s">
        <v>80</v>
      </c>
      <c r="D20" s="211">
        <v>227300</v>
      </c>
      <c r="E20" s="148" t="s">
        <v>80</v>
      </c>
      <c r="F20" s="120" t="s">
        <v>80</v>
      </c>
      <c r="G20" s="145" t="s">
        <v>80</v>
      </c>
      <c r="H20" s="145" t="s">
        <v>80</v>
      </c>
      <c r="I20" s="145" t="s">
        <v>80</v>
      </c>
      <c r="J20" s="148">
        <v>0</v>
      </c>
    </row>
    <row r="21" spans="1:10" s="104" customFormat="1" ht="36" customHeight="1" thickBot="1">
      <c r="A21" s="215" t="s">
        <v>238</v>
      </c>
      <c r="B21" s="323">
        <v>248300</v>
      </c>
      <c r="C21" s="149" t="s">
        <v>80</v>
      </c>
      <c r="D21" s="322">
        <v>248300</v>
      </c>
      <c r="E21" s="150" t="s">
        <v>80</v>
      </c>
      <c r="F21" s="316" t="s">
        <v>80</v>
      </c>
      <c r="G21" s="268" t="s">
        <v>80</v>
      </c>
      <c r="H21" s="268" t="s">
        <v>80</v>
      </c>
      <c r="I21" s="268" t="s">
        <v>80</v>
      </c>
      <c r="J21" s="150">
        <v>0</v>
      </c>
    </row>
    <row r="22" spans="1:9" s="63" customFormat="1" ht="16.5" customHeight="1">
      <c r="A22" s="464" t="s">
        <v>244</v>
      </c>
      <c r="B22" s="488"/>
      <c r="C22" s="64"/>
      <c r="D22" s="64"/>
      <c r="E22" s="64"/>
      <c r="F22" s="434" t="s">
        <v>239</v>
      </c>
      <c r="G22" s="435"/>
      <c r="H22" s="435"/>
      <c r="I22" s="273"/>
    </row>
    <row r="23" ht="15">
      <c r="A23" s="260"/>
    </row>
  </sheetData>
  <sheetProtection/>
  <mergeCells count="8">
    <mergeCell ref="F22:H22"/>
    <mergeCell ref="A22:B22"/>
    <mergeCell ref="F2:J2"/>
    <mergeCell ref="C4:D4"/>
    <mergeCell ref="F4:H4"/>
    <mergeCell ref="I4:I5"/>
    <mergeCell ref="J4:J5"/>
    <mergeCell ref="A2:E2"/>
  </mergeCells>
  <printOptions/>
  <pageMargins left="0.94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22" max="10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showGridLines="0" view="pageBreakPreview" zoomScaleSheetLayoutView="100" zoomScalePageLayoutView="0" workbookViewId="0" topLeftCell="A13">
      <selection activeCell="A18" sqref="A18"/>
    </sheetView>
  </sheetViews>
  <sheetFormatPr defaultColWidth="9.00390625" defaultRowHeight="16.5"/>
  <cols>
    <col min="1" max="1" width="19.125" style="22" customWidth="1"/>
    <col min="2" max="7" width="8.125" style="22" customWidth="1"/>
    <col min="8" max="12" width="8.625" style="22" customWidth="1"/>
    <col min="13" max="16384" width="9.00390625" style="22" customWidth="1"/>
  </cols>
  <sheetData>
    <row r="1" spans="1:13" ht="19.5" customHeight="1">
      <c r="A1" s="279" t="s">
        <v>202</v>
      </c>
      <c r="B1" s="125"/>
      <c r="C1" s="125"/>
      <c r="D1" s="125"/>
      <c r="E1" s="125"/>
      <c r="F1" s="125"/>
      <c r="G1" s="125"/>
      <c r="H1" s="378" t="s">
        <v>32</v>
      </c>
      <c r="I1" s="379"/>
      <c r="J1" s="379"/>
      <c r="K1" s="379"/>
      <c r="L1" s="379"/>
      <c r="M1" s="379"/>
    </row>
    <row r="2" spans="1:12" ht="19.5" customHeight="1">
      <c r="A2" s="380" t="s">
        <v>205</v>
      </c>
      <c r="B2" s="381"/>
      <c r="C2" s="381"/>
      <c r="D2" s="381"/>
      <c r="E2" s="381"/>
      <c r="F2" s="381"/>
      <c r="H2" s="125" t="s">
        <v>187</v>
      </c>
      <c r="I2" s="130"/>
      <c r="J2" s="130"/>
      <c r="K2" s="130"/>
      <c r="L2" s="130"/>
    </row>
    <row r="3" spans="1:12" ht="15.75" customHeight="1">
      <c r="A3" s="126"/>
      <c r="B3" s="126"/>
      <c r="C3" s="126"/>
      <c r="D3" s="126"/>
      <c r="E3" s="126"/>
      <c r="F3" s="127"/>
      <c r="G3" s="128"/>
      <c r="H3" s="125"/>
      <c r="I3" s="125"/>
      <c r="J3" s="125"/>
      <c r="K3" s="125"/>
      <c r="L3" s="125"/>
    </row>
    <row r="4" spans="1:12" ht="15.75" customHeight="1" thickBot="1">
      <c r="A4" s="129"/>
      <c r="B4" s="125"/>
      <c r="C4" s="125"/>
      <c r="D4" s="125"/>
      <c r="E4" s="125"/>
      <c r="F4" s="130"/>
      <c r="G4" s="125"/>
      <c r="H4" s="125"/>
      <c r="I4" s="125"/>
      <c r="J4" s="125"/>
      <c r="K4" s="125"/>
      <c r="L4" s="125"/>
    </row>
    <row r="5" spans="1:12" ht="18" customHeight="1">
      <c r="A5" s="370" t="s">
        <v>63</v>
      </c>
      <c r="B5" s="386" t="s">
        <v>198</v>
      </c>
      <c r="C5" s="387"/>
      <c r="D5" s="387"/>
      <c r="E5" s="387"/>
      <c r="F5" s="387"/>
      <c r="G5" s="388"/>
      <c r="H5" s="373" t="s">
        <v>197</v>
      </c>
      <c r="I5" s="374"/>
      <c r="J5" s="374"/>
      <c r="K5" s="374"/>
      <c r="L5" s="374"/>
    </row>
    <row r="6" spans="1:12" ht="18" customHeight="1">
      <c r="A6" s="371"/>
      <c r="B6" s="39" t="s">
        <v>64</v>
      </c>
      <c r="C6" s="21" t="s">
        <v>65</v>
      </c>
      <c r="D6" s="382" t="s">
        <v>74</v>
      </c>
      <c r="E6" s="383"/>
      <c r="F6" s="21" t="s">
        <v>77</v>
      </c>
      <c r="G6" s="375" t="s">
        <v>66</v>
      </c>
      <c r="H6" s="384" t="s">
        <v>64</v>
      </c>
      <c r="I6" s="384" t="s">
        <v>78</v>
      </c>
      <c r="J6" s="384" t="s">
        <v>67</v>
      </c>
      <c r="K6" s="21" t="s">
        <v>77</v>
      </c>
      <c r="L6" s="368" t="s">
        <v>66</v>
      </c>
    </row>
    <row r="7" spans="1:12" ht="18" customHeight="1">
      <c r="A7" s="371"/>
      <c r="B7" s="55"/>
      <c r="C7" s="56"/>
      <c r="D7" s="57" t="s">
        <v>75</v>
      </c>
      <c r="E7" s="57" t="s">
        <v>76</v>
      </c>
      <c r="F7" s="49" t="s">
        <v>25</v>
      </c>
      <c r="G7" s="376"/>
      <c r="H7" s="385"/>
      <c r="I7" s="385"/>
      <c r="J7" s="385"/>
      <c r="K7" s="58" t="s">
        <v>25</v>
      </c>
      <c r="L7" s="369"/>
    </row>
    <row r="8" spans="1:12" ht="46.5" customHeight="1" thickBot="1">
      <c r="A8" s="372"/>
      <c r="B8" s="37" t="s">
        <v>33</v>
      </c>
      <c r="C8" s="23" t="s">
        <v>68</v>
      </c>
      <c r="D8" s="23" t="s">
        <v>69</v>
      </c>
      <c r="E8" s="23" t="s">
        <v>70</v>
      </c>
      <c r="F8" s="23" t="s">
        <v>71</v>
      </c>
      <c r="G8" s="23" t="s">
        <v>72</v>
      </c>
      <c r="H8" s="23" t="s">
        <v>33</v>
      </c>
      <c r="I8" s="23" t="s">
        <v>68</v>
      </c>
      <c r="J8" s="23" t="s">
        <v>73</v>
      </c>
      <c r="K8" s="23" t="s">
        <v>71</v>
      </c>
      <c r="L8" s="24" t="s">
        <v>72</v>
      </c>
    </row>
    <row r="9" spans="1:12" ht="36" customHeight="1">
      <c r="A9" s="111" t="s">
        <v>135</v>
      </c>
      <c r="B9" s="114">
        <v>3708</v>
      </c>
      <c r="C9" s="115">
        <v>3631</v>
      </c>
      <c r="D9" s="115">
        <v>0</v>
      </c>
      <c r="E9" s="115">
        <v>69</v>
      </c>
      <c r="F9" s="115">
        <v>8</v>
      </c>
      <c r="G9" s="115">
        <v>0</v>
      </c>
      <c r="H9" s="115">
        <v>21478</v>
      </c>
      <c r="I9" s="115">
        <v>21082</v>
      </c>
      <c r="J9" s="115">
        <v>349</v>
      </c>
      <c r="K9" s="115">
        <v>47</v>
      </c>
      <c r="L9" s="116">
        <v>0</v>
      </c>
    </row>
    <row r="10" spans="1:12" ht="36" customHeight="1">
      <c r="A10" s="111" t="s">
        <v>136</v>
      </c>
      <c r="B10" s="114">
        <v>3685</v>
      </c>
      <c r="C10" s="115">
        <v>3438</v>
      </c>
      <c r="D10" s="115">
        <v>0</v>
      </c>
      <c r="E10" s="115">
        <v>247</v>
      </c>
      <c r="F10" s="115">
        <v>0</v>
      </c>
      <c r="G10" s="115">
        <v>0</v>
      </c>
      <c r="H10" s="115">
        <v>21110</v>
      </c>
      <c r="I10" s="115">
        <v>20719</v>
      </c>
      <c r="J10" s="115">
        <v>345</v>
      </c>
      <c r="K10" s="115">
        <v>46</v>
      </c>
      <c r="L10" s="116">
        <v>0</v>
      </c>
    </row>
    <row r="11" spans="1:12" ht="36" customHeight="1">
      <c r="A11" s="111" t="s">
        <v>137</v>
      </c>
      <c r="B11" s="114">
        <v>3656</v>
      </c>
      <c r="C11" s="115">
        <v>3513</v>
      </c>
      <c r="D11" s="115">
        <v>51</v>
      </c>
      <c r="E11" s="115">
        <v>28</v>
      </c>
      <c r="F11" s="115">
        <v>62</v>
      </c>
      <c r="G11" s="115">
        <v>2</v>
      </c>
      <c r="H11" s="115">
        <v>21108</v>
      </c>
      <c r="I11" s="115">
        <v>20373</v>
      </c>
      <c r="J11" s="115">
        <v>416</v>
      </c>
      <c r="K11" s="115">
        <v>310</v>
      </c>
      <c r="L11" s="116">
        <v>9</v>
      </c>
    </row>
    <row r="12" spans="1:12" ht="36" customHeight="1">
      <c r="A12" s="111" t="s">
        <v>138</v>
      </c>
      <c r="B12" s="114">
        <v>3642</v>
      </c>
      <c r="C12" s="115">
        <v>3534</v>
      </c>
      <c r="D12" s="115">
        <v>10</v>
      </c>
      <c r="E12" s="115">
        <v>31</v>
      </c>
      <c r="F12" s="115">
        <v>63</v>
      </c>
      <c r="G12" s="115">
        <v>4</v>
      </c>
      <c r="H12" s="115">
        <v>18454</v>
      </c>
      <c r="I12" s="115">
        <v>17932</v>
      </c>
      <c r="J12" s="115">
        <v>220</v>
      </c>
      <c r="K12" s="115">
        <v>291</v>
      </c>
      <c r="L12" s="116">
        <v>11</v>
      </c>
    </row>
    <row r="13" spans="1:15" ht="36" customHeight="1">
      <c r="A13" s="111" t="s">
        <v>129</v>
      </c>
      <c r="B13" s="114">
        <v>3648</v>
      </c>
      <c r="C13" s="115">
        <v>3538</v>
      </c>
      <c r="D13" s="115">
        <v>11</v>
      </c>
      <c r="E13" s="115">
        <v>33</v>
      </c>
      <c r="F13" s="115">
        <v>63</v>
      </c>
      <c r="G13" s="115">
        <v>3</v>
      </c>
      <c r="H13" s="115">
        <v>18484</v>
      </c>
      <c r="I13" s="115">
        <v>17954</v>
      </c>
      <c r="J13" s="115">
        <v>226</v>
      </c>
      <c r="K13" s="115">
        <v>292</v>
      </c>
      <c r="L13" s="116">
        <v>12</v>
      </c>
      <c r="M13" s="40"/>
      <c r="N13" s="40"/>
      <c r="O13" s="40"/>
    </row>
    <row r="14" spans="1:15" ht="36" customHeight="1">
      <c r="A14" s="111" t="s">
        <v>130</v>
      </c>
      <c r="B14" s="117">
        <f>C14+D14+E14+F14+G14</f>
        <v>3671</v>
      </c>
      <c r="C14" s="118">
        <v>3545</v>
      </c>
      <c r="D14" s="119">
        <v>14</v>
      </c>
      <c r="E14" s="118">
        <v>37</v>
      </c>
      <c r="F14" s="119">
        <v>71</v>
      </c>
      <c r="G14" s="119">
        <v>4</v>
      </c>
      <c r="H14" s="137">
        <f>I14+J14+K14+L14</f>
        <v>17925</v>
      </c>
      <c r="I14" s="118">
        <v>17362</v>
      </c>
      <c r="J14" s="118">
        <v>247</v>
      </c>
      <c r="K14" s="119">
        <v>299</v>
      </c>
      <c r="L14" s="121">
        <v>17</v>
      </c>
      <c r="M14" s="70"/>
      <c r="N14" s="70"/>
      <c r="O14" s="40"/>
    </row>
    <row r="15" spans="1:12" ht="36" customHeight="1">
      <c r="A15" s="111" t="s">
        <v>131</v>
      </c>
      <c r="B15" s="122">
        <v>3671</v>
      </c>
      <c r="C15" s="123">
        <v>3545</v>
      </c>
      <c r="D15" s="123">
        <v>14</v>
      </c>
      <c r="E15" s="123">
        <v>37</v>
      </c>
      <c r="F15" s="123">
        <v>71</v>
      </c>
      <c r="G15" s="123">
        <v>4</v>
      </c>
      <c r="H15" s="123">
        <v>17925</v>
      </c>
      <c r="I15" s="123">
        <v>17362</v>
      </c>
      <c r="J15" s="123">
        <v>247</v>
      </c>
      <c r="K15" s="123">
        <v>299</v>
      </c>
      <c r="L15" s="124">
        <v>17</v>
      </c>
    </row>
    <row r="16" spans="1:12" ht="36" customHeight="1">
      <c r="A16" s="111" t="s">
        <v>132</v>
      </c>
      <c r="B16" s="122">
        <v>3671</v>
      </c>
      <c r="C16" s="123">
        <v>3545</v>
      </c>
      <c r="D16" s="123">
        <v>14</v>
      </c>
      <c r="E16" s="123">
        <v>37</v>
      </c>
      <c r="F16" s="123">
        <v>71</v>
      </c>
      <c r="G16" s="123">
        <v>4</v>
      </c>
      <c r="H16" s="123">
        <v>17925</v>
      </c>
      <c r="I16" s="123">
        <v>17362</v>
      </c>
      <c r="J16" s="123">
        <v>247</v>
      </c>
      <c r="K16" s="123">
        <v>299</v>
      </c>
      <c r="L16" s="124">
        <v>17</v>
      </c>
    </row>
    <row r="17" spans="1:12" ht="36" customHeight="1" thickBot="1">
      <c r="A17" s="113" t="s">
        <v>133</v>
      </c>
      <c r="B17" s="344">
        <v>1659</v>
      </c>
      <c r="C17" s="345">
        <v>1633</v>
      </c>
      <c r="D17" s="345">
        <v>4</v>
      </c>
      <c r="E17" s="268" t="s">
        <v>80</v>
      </c>
      <c r="F17" s="345">
        <v>13</v>
      </c>
      <c r="G17" s="345">
        <v>9</v>
      </c>
      <c r="H17" s="123">
        <v>7633</v>
      </c>
      <c r="I17" s="123">
        <v>7524</v>
      </c>
      <c r="J17" s="123">
        <v>18</v>
      </c>
      <c r="K17" s="123">
        <v>61</v>
      </c>
      <c r="L17" s="124">
        <v>30</v>
      </c>
    </row>
    <row r="18" spans="1:12" ht="14.25" customHeight="1">
      <c r="A18" s="66" t="s">
        <v>243</v>
      </c>
      <c r="B18" s="269"/>
      <c r="C18" s="269"/>
      <c r="D18" s="269"/>
      <c r="E18" s="269"/>
      <c r="F18" s="270"/>
      <c r="G18" s="270"/>
      <c r="H18" s="377" t="s">
        <v>240</v>
      </c>
      <c r="I18" s="377"/>
      <c r="J18" s="377"/>
      <c r="K18" s="377"/>
      <c r="L18" s="377"/>
    </row>
    <row r="19" spans="1:8" ht="10.5">
      <c r="A19" s="367" t="s">
        <v>170</v>
      </c>
      <c r="B19" s="367"/>
      <c r="C19" s="367"/>
      <c r="D19" s="367"/>
      <c r="E19" s="367"/>
      <c r="F19" s="367"/>
      <c r="G19" s="367"/>
      <c r="H19" s="222"/>
    </row>
  </sheetData>
  <sheetProtection/>
  <mergeCells count="13">
    <mergeCell ref="H1:M1"/>
    <mergeCell ref="A2:F2"/>
    <mergeCell ref="D6:E6"/>
    <mergeCell ref="H6:H7"/>
    <mergeCell ref="I6:I7"/>
    <mergeCell ref="J6:J7"/>
    <mergeCell ref="B5:G5"/>
    <mergeCell ref="A19:G19"/>
    <mergeCell ref="L6:L7"/>
    <mergeCell ref="A5:A8"/>
    <mergeCell ref="H5:L5"/>
    <mergeCell ref="G6:G7"/>
    <mergeCell ref="H18:L18"/>
  </mergeCells>
  <printOptions horizontalCentered="1"/>
  <pageMargins left="1.1811023622047245" right="1.1811023622047245" top="1.5748031496062993" bottom="1.5748031496062993" header="0.5118110236220472" footer="0.5905511811023623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showGridLines="0" view="pageBreakPreview" zoomScaleSheetLayoutView="100" zoomScalePageLayoutView="0" workbookViewId="0" topLeftCell="A1">
      <pane xSplit="2" ySplit="9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7" sqref="A37:C37"/>
    </sheetView>
  </sheetViews>
  <sheetFormatPr defaultColWidth="9.00390625" defaultRowHeight="16.5"/>
  <cols>
    <col min="1" max="1" width="20.25390625" style="1" customWidth="1"/>
    <col min="2" max="2" width="0.5" style="1" hidden="1" customWidth="1"/>
    <col min="3" max="3" width="10.375" style="1" customWidth="1"/>
    <col min="4" max="8" width="9.625" style="1" customWidth="1"/>
    <col min="9" max="13" width="9.00390625" style="1" customWidth="1"/>
    <col min="14" max="14" width="6.25390625" style="1" customWidth="1"/>
    <col min="15" max="15" width="8.00390625" style="1" customWidth="1"/>
    <col min="16" max="16384" width="9.00390625" style="1" customWidth="1"/>
  </cols>
  <sheetData>
    <row r="1" spans="1:16" s="2" customFormat="1" ht="18" customHeight="1">
      <c r="A1" s="279" t="s">
        <v>60</v>
      </c>
      <c r="P1" s="42" t="s">
        <v>32</v>
      </c>
    </row>
    <row r="2" spans="1:16" s="5" customFormat="1" ht="22.5" customHeight="1">
      <c r="A2" s="349" t="s">
        <v>177</v>
      </c>
      <c r="B2" s="349"/>
      <c r="C2" s="349"/>
      <c r="D2" s="349"/>
      <c r="E2" s="349"/>
      <c r="F2" s="349"/>
      <c r="G2" s="349"/>
      <c r="H2" s="349"/>
      <c r="I2" s="389" t="s">
        <v>194</v>
      </c>
      <c r="J2" s="389"/>
      <c r="K2" s="389"/>
      <c r="L2" s="389"/>
      <c r="M2" s="389"/>
      <c r="N2" s="389"/>
      <c r="O2" s="389"/>
      <c r="P2" s="389"/>
    </row>
    <row r="3" spans="8:16" s="3" customFormat="1" ht="12.75" customHeight="1">
      <c r="H3" s="8"/>
      <c r="P3" s="19"/>
    </row>
    <row r="4" spans="1:14" s="3" customFormat="1" ht="12.75" customHeight="1">
      <c r="A4" s="15"/>
      <c r="B4" s="15"/>
      <c r="H4" s="15"/>
      <c r="N4" s="41"/>
    </row>
    <row r="5" spans="1:16" s="3" customFormat="1" ht="12.75" customHeight="1" thickBot="1">
      <c r="A5" s="15"/>
      <c r="B5" s="15"/>
      <c r="H5" s="281" t="s">
        <v>217</v>
      </c>
      <c r="P5" s="22" t="s">
        <v>195</v>
      </c>
    </row>
    <row r="6" spans="1:16" s="3" customFormat="1" ht="16.5" customHeight="1">
      <c r="A6" s="418" t="s">
        <v>112</v>
      </c>
      <c r="B6" s="9"/>
      <c r="C6" s="421" t="s">
        <v>98</v>
      </c>
      <c r="D6" s="422"/>
      <c r="E6" s="422"/>
      <c r="F6" s="423"/>
      <c r="G6" s="427" t="s">
        <v>96</v>
      </c>
      <c r="H6" s="428"/>
      <c r="I6" s="428" t="s">
        <v>99</v>
      </c>
      <c r="J6" s="428"/>
      <c r="K6" s="428"/>
      <c r="L6" s="428"/>
      <c r="M6" s="428"/>
      <c r="N6" s="428"/>
      <c r="O6" s="428"/>
      <c r="P6" s="428"/>
    </row>
    <row r="7" spans="1:16" s="3" customFormat="1" ht="16.5" customHeight="1">
      <c r="A7" s="419"/>
      <c r="B7" s="6"/>
      <c r="C7" s="424"/>
      <c r="D7" s="425"/>
      <c r="E7" s="425"/>
      <c r="F7" s="426"/>
      <c r="G7" s="392" t="s">
        <v>97</v>
      </c>
      <c r="H7" s="393"/>
      <c r="I7" s="390" t="s">
        <v>100</v>
      </c>
      <c r="J7" s="391"/>
      <c r="K7" s="390" t="s">
        <v>101</v>
      </c>
      <c r="L7" s="393"/>
      <c r="M7" s="391"/>
      <c r="N7" s="390" t="s">
        <v>102</v>
      </c>
      <c r="O7" s="393"/>
      <c r="P7" s="393"/>
    </row>
    <row r="8" spans="1:16" s="3" customFormat="1" ht="39.75" customHeight="1">
      <c r="A8" s="419"/>
      <c r="B8" s="11"/>
      <c r="C8" s="89" t="s">
        <v>103</v>
      </c>
      <c r="D8" s="90" t="s">
        <v>104</v>
      </c>
      <c r="E8" s="91" t="s">
        <v>105</v>
      </c>
      <c r="F8" s="90" t="s">
        <v>106</v>
      </c>
      <c r="G8" s="90" t="s">
        <v>103</v>
      </c>
      <c r="H8" s="289" t="s">
        <v>104</v>
      </c>
      <c r="I8" s="92" t="s">
        <v>105</v>
      </c>
      <c r="J8" s="92" t="s">
        <v>106</v>
      </c>
      <c r="K8" s="91" t="s">
        <v>103</v>
      </c>
      <c r="L8" s="91" t="s">
        <v>107</v>
      </c>
      <c r="M8" s="93" t="s">
        <v>105</v>
      </c>
      <c r="N8" s="92" t="s">
        <v>103</v>
      </c>
      <c r="O8" s="92" t="s">
        <v>104</v>
      </c>
      <c r="P8" s="94" t="s">
        <v>105</v>
      </c>
    </row>
    <row r="9" spans="1:16" s="3" customFormat="1" ht="39.75" customHeight="1" thickBot="1">
      <c r="A9" s="420"/>
      <c r="B9" s="12"/>
      <c r="C9" s="16" t="s">
        <v>108</v>
      </c>
      <c r="D9" s="17" t="s">
        <v>109</v>
      </c>
      <c r="E9" s="17" t="s">
        <v>110</v>
      </c>
      <c r="F9" s="17" t="s">
        <v>111</v>
      </c>
      <c r="G9" s="17" t="s">
        <v>108</v>
      </c>
      <c r="H9" s="18" t="s">
        <v>109</v>
      </c>
      <c r="I9" s="285" t="s">
        <v>110</v>
      </c>
      <c r="J9" s="17" t="s">
        <v>111</v>
      </c>
      <c r="K9" s="17" t="s">
        <v>108</v>
      </c>
      <c r="L9" s="17" t="s">
        <v>109</v>
      </c>
      <c r="M9" s="17" t="s">
        <v>110</v>
      </c>
      <c r="N9" s="17" t="s">
        <v>108</v>
      </c>
      <c r="O9" s="17" t="s">
        <v>109</v>
      </c>
      <c r="P9" s="18" t="s">
        <v>110</v>
      </c>
    </row>
    <row r="10" spans="1:16" s="104" customFormat="1" ht="36" customHeight="1">
      <c r="A10" s="111" t="s">
        <v>135</v>
      </c>
      <c r="B10" s="132"/>
      <c r="C10" s="133">
        <v>453.78</v>
      </c>
      <c r="D10" s="134">
        <v>453.78</v>
      </c>
      <c r="E10" s="135">
        <v>2040</v>
      </c>
      <c r="F10" s="136">
        <v>4495</v>
      </c>
      <c r="G10" s="137">
        <v>453.78</v>
      </c>
      <c r="H10" s="148">
        <v>453.78</v>
      </c>
      <c r="I10" s="286">
        <v>2040</v>
      </c>
      <c r="J10" s="137">
        <v>4495</v>
      </c>
      <c r="K10" s="134">
        <v>453.78</v>
      </c>
      <c r="L10" s="134">
        <v>453.78</v>
      </c>
      <c r="M10" s="134">
        <v>2040</v>
      </c>
      <c r="N10" s="134" t="s">
        <v>79</v>
      </c>
      <c r="O10" s="134" t="s">
        <v>79</v>
      </c>
      <c r="P10" s="138" t="s">
        <v>79</v>
      </c>
    </row>
    <row r="11" spans="1:16" s="104" customFormat="1" ht="36" customHeight="1">
      <c r="A11" s="111" t="s">
        <v>126</v>
      </c>
      <c r="B11" s="132"/>
      <c r="C11" s="139">
        <v>1201.58</v>
      </c>
      <c r="D11" s="134">
        <v>1201.58</v>
      </c>
      <c r="E11" s="135">
        <v>5518</v>
      </c>
      <c r="F11" s="136">
        <v>4592</v>
      </c>
      <c r="G11" s="137">
        <v>1201.58</v>
      </c>
      <c r="H11" s="148">
        <v>1201.58</v>
      </c>
      <c r="I11" s="120">
        <v>5518</v>
      </c>
      <c r="J11" s="137">
        <v>4592</v>
      </c>
      <c r="K11" s="134">
        <v>1201.58</v>
      </c>
      <c r="L11" s="134">
        <v>1201.58</v>
      </c>
      <c r="M11" s="134">
        <v>5518</v>
      </c>
      <c r="N11" s="134" t="s">
        <v>79</v>
      </c>
      <c r="O11" s="134" t="s">
        <v>79</v>
      </c>
      <c r="P11" s="140" t="s">
        <v>79</v>
      </c>
    </row>
    <row r="12" spans="1:16" s="104" customFormat="1" ht="36" customHeight="1">
      <c r="A12" s="111" t="s">
        <v>127</v>
      </c>
      <c r="B12" s="132"/>
      <c r="C12" s="139">
        <v>825.04</v>
      </c>
      <c r="D12" s="134">
        <v>825.04</v>
      </c>
      <c r="E12" s="135">
        <v>4145</v>
      </c>
      <c r="F12" s="136">
        <v>5024</v>
      </c>
      <c r="G12" s="137">
        <v>825.04</v>
      </c>
      <c r="H12" s="148">
        <v>825.04</v>
      </c>
      <c r="I12" s="120">
        <v>4145</v>
      </c>
      <c r="J12" s="137">
        <v>5024</v>
      </c>
      <c r="K12" s="134">
        <v>823.04</v>
      </c>
      <c r="L12" s="134">
        <v>823.04</v>
      </c>
      <c r="M12" s="134">
        <v>4134</v>
      </c>
      <c r="N12" s="134" t="s">
        <v>79</v>
      </c>
      <c r="O12" s="134" t="s">
        <v>79</v>
      </c>
      <c r="P12" s="140" t="s">
        <v>79</v>
      </c>
    </row>
    <row r="13" spans="1:16" s="104" customFormat="1" ht="36" customHeight="1">
      <c r="A13" s="111" t="s">
        <v>128</v>
      </c>
      <c r="B13" s="132"/>
      <c r="C13" s="139">
        <v>875.75</v>
      </c>
      <c r="D13" s="134">
        <v>875.75</v>
      </c>
      <c r="E13" s="135">
        <v>4479.099</v>
      </c>
      <c r="F13" s="136">
        <v>5114.58635455324</v>
      </c>
      <c r="G13" s="137">
        <v>875.75</v>
      </c>
      <c r="H13" s="148">
        <v>875.75</v>
      </c>
      <c r="I13" s="120">
        <v>4479</v>
      </c>
      <c r="J13" s="137">
        <v>5114.4733085926355</v>
      </c>
      <c r="K13" s="134">
        <v>875.75</v>
      </c>
      <c r="L13" s="134">
        <v>875.75</v>
      </c>
      <c r="M13" s="134">
        <v>4479.099</v>
      </c>
      <c r="N13" s="134" t="s">
        <v>79</v>
      </c>
      <c r="O13" s="134" t="s">
        <v>79</v>
      </c>
      <c r="P13" s="140" t="s">
        <v>79</v>
      </c>
    </row>
    <row r="14" spans="1:16" s="104" customFormat="1" ht="36" customHeight="1">
      <c r="A14" s="111" t="s">
        <v>139</v>
      </c>
      <c r="B14" s="132"/>
      <c r="C14" s="141">
        <v>735.92</v>
      </c>
      <c r="D14" s="142">
        <v>735.9200000000001</v>
      </c>
      <c r="E14" s="143">
        <v>3806.787</v>
      </c>
      <c r="F14" s="143">
        <v>5172.827209479291</v>
      </c>
      <c r="G14" s="142">
        <v>735.92</v>
      </c>
      <c r="H14" s="263">
        <v>735.9200000000001</v>
      </c>
      <c r="I14" s="287">
        <v>3806.787</v>
      </c>
      <c r="J14" s="143">
        <v>5172.827209479291</v>
      </c>
      <c r="K14" s="142">
        <v>735.92</v>
      </c>
      <c r="L14" s="144">
        <v>735.9200000000001</v>
      </c>
      <c r="M14" s="143">
        <v>3806.787</v>
      </c>
      <c r="N14" s="134" t="s">
        <v>79</v>
      </c>
      <c r="O14" s="134" t="s">
        <v>79</v>
      </c>
      <c r="P14" s="140" t="s">
        <v>79</v>
      </c>
    </row>
    <row r="15" spans="1:16" s="104" customFormat="1" ht="36" customHeight="1">
      <c r="A15" s="111" t="s">
        <v>140</v>
      </c>
      <c r="B15" s="140"/>
      <c r="C15" s="139">
        <v>812.15</v>
      </c>
      <c r="D15" s="134">
        <v>812.15</v>
      </c>
      <c r="E15" s="135">
        <v>4106.192</v>
      </c>
      <c r="F15" s="136">
        <v>5055.9527180939485</v>
      </c>
      <c r="G15" s="145">
        <v>812.15</v>
      </c>
      <c r="H15" s="212">
        <v>812.15</v>
      </c>
      <c r="I15" s="288">
        <v>4106.192</v>
      </c>
      <c r="J15" s="145">
        <v>5055.9527180939485</v>
      </c>
      <c r="K15" s="142">
        <v>812.15</v>
      </c>
      <c r="L15" s="142">
        <v>812.15</v>
      </c>
      <c r="M15" s="142">
        <v>4106.192</v>
      </c>
      <c r="N15" s="134" t="s">
        <v>79</v>
      </c>
      <c r="O15" s="134" t="s">
        <v>79</v>
      </c>
      <c r="P15" s="140" t="s">
        <v>79</v>
      </c>
    </row>
    <row r="16" spans="1:16" s="104" customFormat="1" ht="36" customHeight="1">
      <c r="A16" s="111" t="s">
        <v>141</v>
      </c>
      <c r="B16" s="146"/>
      <c r="C16" s="141">
        <v>760.19</v>
      </c>
      <c r="D16" s="143">
        <v>760.19</v>
      </c>
      <c r="E16" s="142">
        <v>3989.819</v>
      </c>
      <c r="F16" s="143">
        <v>5055.9527180939485</v>
      </c>
      <c r="G16" s="145">
        <v>760.19</v>
      </c>
      <c r="H16" s="212">
        <v>760.19</v>
      </c>
      <c r="I16" s="288">
        <v>3989.819</v>
      </c>
      <c r="J16" s="145">
        <v>5248.449729672845</v>
      </c>
      <c r="K16" s="142">
        <v>760.19</v>
      </c>
      <c r="L16" s="142">
        <v>760.19</v>
      </c>
      <c r="M16" s="142">
        <v>3989.819</v>
      </c>
      <c r="N16" s="134" t="s">
        <v>79</v>
      </c>
      <c r="O16" s="134" t="s">
        <v>79</v>
      </c>
      <c r="P16" s="140" t="s">
        <v>79</v>
      </c>
    </row>
    <row r="17" spans="1:16" s="104" customFormat="1" ht="36" customHeight="1">
      <c r="A17" s="111" t="s">
        <v>142</v>
      </c>
      <c r="B17" s="147"/>
      <c r="C17" s="141">
        <v>841.79</v>
      </c>
      <c r="D17" s="143">
        <v>841.79</v>
      </c>
      <c r="E17" s="142">
        <v>238.733</v>
      </c>
      <c r="F17" s="143">
        <v>283.6016108530631</v>
      </c>
      <c r="G17" s="137">
        <v>74.24000000000001</v>
      </c>
      <c r="H17" s="290">
        <v>74.24000000000001</v>
      </c>
      <c r="I17" s="120">
        <v>238.733</v>
      </c>
      <c r="J17" s="120">
        <v>283.6016108530631</v>
      </c>
      <c r="K17" s="142">
        <v>841.79</v>
      </c>
      <c r="L17" s="142">
        <v>841.79</v>
      </c>
      <c r="M17" s="142">
        <v>238.733</v>
      </c>
      <c r="N17" s="134" t="s">
        <v>79</v>
      </c>
      <c r="O17" s="134" t="s">
        <v>79</v>
      </c>
      <c r="P17" s="140" t="s">
        <v>79</v>
      </c>
    </row>
    <row r="18" spans="1:16" s="104" customFormat="1" ht="36" customHeight="1">
      <c r="A18" s="111" t="s">
        <v>143</v>
      </c>
      <c r="B18" s="146"/>
      <c r="C18" s="141">
        <v>741.9000000000001</v>
      </c>
      <c r="D18" s="143">
        <v>741.9000000000001</v>
      </c>
      <c r="E18" s="144">
        <v>3167.715</v>
      </c>
      <c r="F18" s="143">
        <v>4269.733117670845</v>
      </c>
      <c r="G18" s="137">
        <v>741.9000000000001</v>
      </c>
      <c r="H18" s="290">
        <v>741.9000000000001</v>
      </c>
      <c r="I18" s="120">
        <v>3167.715</v>
      </c>
      <c r="J18" s="120">
        <v>4269.733117670845</v>
      </c>
      <c r="K18" s="142">
        <v>741.9000000000001</v>
      </c>
      <c r="L18" s="142">
        <v>741.9000000000001</v>
      </c>
      <c r="M18" s="142">
        <v>3167.715</v>
      </c>
      <c r="N18" s="134" t="s">
        <v>79</v>
      </c>
      <c r="O18" s="134" t="s">
        <v>79</v>
      </c>
      <c r="P18" s="140" t="s">
        <v>79</v>
      </c>
    </row>
    <row r="19" spans="1:16" s="3" customFormat="1" ht="14.25" customHeight="1" thickBot="1">
      <c r="A19" s="113"/>
      <c r="B19" s="131"/>
      <c r="C19" s="74"/>
      <c r="D19" s="72"/>
      <c r="E19" s="73"/>
      <c r="F19" s="72"/>
      <c r="G19" s="77"/>
      <c r="H19" s="291"/>
      <c r="I19" s="75"/>
      <c r="J19" s="75"/>
      <c r="K19" s="100"/>
      <c r="L19" s="100"/>
      <c r="M19" s="100"/>
      <c r="N19" s="100"/>
      <c r="O19" s="100"/>
      <c r="P19" s="95"/>
    </row>
    <row r="20" s="3" customFormat="1" ht="13.5" customHeight="1"/>
    <row r="21" s="3" customFormat="1" ht="13.5" customHeight="1"/>
    <row r="22" s="3" customFormat="1" ht="13.5" customHeight="1"/>
    <row r="23" s="3" customFormat="1" ht="13.5" customHeight="1"/>
    <row r="24" spans="7:17" s="2" customFormat="1" ht="18" customHeight="1" thickBot="1">
      <c r="G24" s="88"/>
      <c r="Q24" s="99"/>
    </row>
    <row r="25" spans="1:18" s="2" customFormat="1" ht="26.25" customHeight="1">
      <c r="A25" s="409" t="s">
        <v>113</v>
      </c>
      <c r="C25" s="399" t="s">
        <v>81</v>
      </c>
      <c r="D25" s="399"/>
      <c r="E25" s="416" t="s">
        <v>82</v>
      </c>
      <c r="F25" s="403"/>
      <c r="G25" s="403"/>
      <c r="H25" s="403"/>
      <c r="I25" s="403" t="s">
        <v>83</v>
      </c>
      <c r="J25" s="404"/>
      <c r="K25" s="404"/>
      <c r="L25" s="404"/>
      <c r="M25" s="404"/>
      <c r="N25" s="404"/>
      <c r="O25" s="404"/>
      <c r="P25" s="388"/>
      <c r="Q25" s="398" t="s">
        <v>84</v>
      </c>
      <c r="R25" s="399"/>
    </row>
    <row r="26" spans="1:18" s="2" customFormat="1" ht="18" customHeight="1">
      <c r="A26" s="410"/>
      <c r="C26" s="401"/>
      <c r="D26" s="401"/>
      <c r="E26" s="400" t="s">
        <v>85</v>
      </c>
      <c r="F26" s="417"/>
      <c r="G26" s="405" t="s">
        <v>86</v>
      </c>
      <c r="H26" s="394"/>
      <c r="I26" s="394" t="s">
        <v>87</v>
      </c>
      <c r="J26" s="395"/>
      <c r="K26" s="405" t="s">
        <v>88</v>
      </c>
      <c r="L26" s="406"/>
      <c r="M26" s="405" t="s">
        <v>89</v>
      </c>
      <c r="N26" s="406"/>
      <c r="O26" s="413" t="s">
        <v>90</v>
      </c>
      <c r="P26" s="414"/>
      <c r="Q26" s="400"/>
      <c r="R26" s="401"/>
    </row>
    <row r="27" spans="1:18" s="2" customFormat="1" ht="27" customHeight="1">
      <c r="A27" s="411"/>
      <c r="C27" s="396"/>
      <c r="D27" s="396"/>
      <c r="E27" s="402"/>
      <c r="F27" s="397"/>
      <c r="G27" s="402"/>
      <c r="H27" s="396"/>
      <c r="I27" s="396"/>
      <c r="J27" s="397"/>
      <c r="K27" s="407"/>
      <c r="L27" s="408"/>
      <c r="M27" s="407"/>
      <c r="N27" s="408"/>
      <c r="O27" s="415"/>
      <c r="P27" s="415"/>
      <c r="Q27" s="402"/>
      <c r="R27" s="396"/>
    </row>
    <row r="28" spans="1:18" s="2" customFormat="1" ht="24" customHeight="1">
      <c r="A28" s="411"/>
      <c r="C28" s="97" t="s">
        <v>91</v>
      </c>
      <c r="D28" s="83" t="s">
        <v>92</v>
      </c>
      <c r="E28" s="98" t="s">
        <v>91</v>
      </c>
      <c r="F28" s="83" t="s">
        <v>92</v>
      </c>
      <c r="G28" s="98" t="s">
        <v>91</v>
      </c>
      <c r="H28" s="85" t="s">
        <v>92</v>
      </c>
      <c r="I28" s="292" t="s">
        <v>91</v>
      </c>
      <c r="J28" s="83" t="s">
        <v>92</v>
      </c>
      <c r="K28" s="98" t="s">
        <v>91</v>
      </c>
      <c r="L28" s="84" t="s">
        <v>92</v>
      </c>
      <c r="M28" s="98" t="s">
        <v>91</v>
      </c>
      <c r="N28" s="84" t="s">
        <v>92</v>
      </c>
      <c r="O28" s="98" t="s">
        <v>91</v>
      </c>
      <c r="P28" s="84" t="s">
        <v>92</v>
      </c>
      <c r="Q28" s="98" t="s">
        <v>91</v>
      </c>
      <c r="R28" s="85" t="s">
        <v>92</v>
      </c>
    </row>
    <row r="29" spans="1:18" s="2" customFormat="1" ht="31.5" customHeight="1" thickBot="1">
      <c r="A29" s="412"/>
      <c r="C29" s="96" t="s">
        <v>93</v>
      </c>
      <c r="D29" s="79" t="s">
        <v>94</v>
      </c>
      <c r="E29" s="79" t="s">
        <v>93</v>
      </c>
      <c r="F29" s="79" t="s">
        <v>94</v>
      </c>
      <c r="G29" s="79" t="s">
        <v>93</v>
      </c>
      <c r="H29" s="87" t="s">
        <v>94</v>
      </c>
      <c r="I29" s="293" t="s">
        <v>95</v>
      </c>
      <c r="J29" s="79" t="s">
        <v>94</v>
      </c>
      <c r="K29" s="79" t="s">
        <v>95</v>
      </c>
      <c r="L29" s="86" t="s">
        <v>94</v>
      </c>
      <c r="M29" s="79" t="s">
        <v>95</v>
      </c>
      <c r="N29" s="86" t="s">
        <v>94</v>
      </c>
      <c r="O29" s="79" t="s">
        <v>95</v>
      </c>
      <c r="P29" s="86" t="s">
        <v>94</v>
      </c>
      <c r="Q29" s="79" t="s">
        <v>95</v>
      </c>
      <c r="R29" s="87" t="s">
        <v>94</v>
      </c>
    </row>
    <row r="30" spans="1:18" s="104" customFormat="1" ht="36" customHeight="1">
      <c r="A30" s="223" t="s">
        <v>134</v>
      </c>
      <c r="B30" s="224"/>
      <c r="C30" s="225">
        <v>820.85</v>
      </c>
      <c r="D30" s="226">
        <v>3279.874</v>
      </c>
      <c r="E30" s="226">
        <v>820.85</v>
      </c>
      <c r="F30" s="226">
        <v>3279.874</v>
      </c>
      <c r="G30" s="226">
        <v>820.85</v>
      </c>
      <c r="H30" s="227">
        <v>3279.874</v>
      </c>
      <c r="I30" s="294" t="s">
        <v>80</v>
      </c>
      <c r="J30" s="226" t="s">
        <v>80</v>
      </c>
      <c r="K30" s="226" t="s">
        <v>80</v>
      </c>
      <c r="L30" s="226" t="s">
        <v>80</v>
      </c>
      <c r="M30" s="226" t="s">
        <v>80</v>
      </c>
      <c r="N30" s="226" t="s">
        <v>80</v>
      </c>
      <c r="O30" s="226" t="s">
        <v>80</v>
      </c>
      <c r="P30" s="226" t="s">
        <v>80</v>
      </c>
      <c r="Q30" s="226" t="s">
        <v>80</v>
      </c>
      <c r="R30" s="227" t="s">
        <v>80</v>
      </c>
    </row>
    <row r="31" spans="1:18" s="104" customFormat="1" ht="36" customHeight="1">
      <c r="A31" s="261" t="s">
        <v>169</v>
      </c>
      <c r="B31" s="262"/>
      <c r="C31" s="141">
        <v>867</v>
      </c>
      <c r="D31" s="142">
        <v>3400</v>
      </c>
      <c r="E31" s="142">
        <v>867</v>
      </c>
      <c r="F31" s="142">
        <v>3400</v>
      </c>
      <c r="G31" s="142">
        <v>867</v>
      </c>
      <c r="H31" s="263">
        <v>3400</v>
      </c>
      <c r="I31" s="284" t="s">
        <v>80</v>
      </c>
      <c r="J31" s="142" t="s">
        <v>80</v>
      </c>
      <c r="K31" s="142" t="s">
        <v>80</v>
      </c>
      <c r="L31" s="142" t="s">
        <v>80</v>
      </c>
      <c r="M31" s="142" t="s">
        <v>80</v>
      </c>
      <c r="N31" s="142" t="s">
        <v>80</v>
      </c>
      <c r="O31" s="142" t="s">
        <v>80</v>
      </c>
      <c r="P31" s="142" t="s">
        <v>80</v>
      </c>
      <c r="Q31" s="142" t="s">
        <v>80</v>
      </c>
      <c r="R31" s="263" t="s">
        <v>80</v>
      </c>
    </row>
    <row r="32" spans="1:18" s="104" customFormat="1" ht="36" customHeight="1">
      <c r="A32" s="261" t="s">
        <v>172</v>
      </c>
      <c r="B32" s="262"/>
      <c r="C32" s="141">
        <v>242</v>
      </c>
      <c r="D32" s="142">
        <v>804</v>
      </c>
      <c r="E32" s="142">
        <v>242</v>
      </c>
      <c r="F32" s="142">
        <v>804</v>
      </c>
      <c r="G32" s="142">
        <v>242</v>
      </c>
      <c r="H32" s="263">
        <v>804</v>
      </c>
      <c r="I32" s="284" t="s">
        <v>80</v>
      </c>
      <c r="J32" s="142" t="s">
        <v>80</v>
      </c>
      <c r="K32" s="142" t="s">
        <v>80</v>
      </c>
      <c r="L32" s="142" t="s">
        <v>80</v>
      </c>
      <c r="M32" s="142" t="s">
        <v>80</v>
      </c>
      <c r="N32" s="142" t="s">
        <v>80</v>
      </c>
      <c r="O32" s="142" t="s">
        <v>80</v>
      </c>
      <c r="P32" s="142" t="s">
        <v>80</v>
      </c>
      <c r="Q32" s="142" t="s">
        <v>80</v>
      </c>
      <c r="R32" s="263" t="s">
        <v>80</v>
      </c>
    </row>
    <row r="33" spans="1:18" s="104" customFormat="1" ht="36" customHeight="1">
      <c r="A33" s="261" t="s">
        <v>200</v>
      </c>
      <c r="B33" s="262"/>
      <c r="C33" s="141">
        <v>919.04</v>
      </c>
      <c r="D33" s="321">
        <v>4199.184</v>
      </c>
      <c r="E33" s="142">
        <v>919.04</v>
      </c>
      <c r="F33" s="142">
        <v>4199.184</v>
      </c>
      <c r="G33" s="284">
        <v>919.04</v>
      </c>
      <c r="H33" s="263">
        <v>4199.184</v>
      </c>
      <c r="I33" s="284" t="s">
        <v>80</v>
      </c>
      <c r="J33" s="142" t="s">
        <v>80</v>
      </c>
      <c r="K33" s="142" t="s">
        <v>80</v>
      </c>
      <c r="L33" s="142" t="s">
        <v>80</v>
      </c>
      <c r="M33" s="142" t="s">
        <v>80</v>
      </c>
      <c r="N33" s="142" t="s">
        <v>80</v>
      </c>
      <c r="O33" s="142" t="s">
        <v>80</v>
      </c>
      <c r="P33" s="142" t="s">
        <v>80</v>
      </c>
      <c r="Q33" s="142" t="s">
        <v>80</v>
      </c>
      <c r="R33" s="263" t="s">
        <v>80</v>
      </c>
    </row>
    <row r="34" spans="1:18" s="104" customFormat="1" ht="36" customHeight="1">
      <c r="A34" s="261" t="s">
        <v>227</v>
      </c>
      <c r="B34" s="262"/>
      <c r="C34" s="141">
        <v>1057</v>
      </c>
      <c r="D34" s="142">
        <v>4645</v>
      </c>
      <c r="E34" s="142">
        <v>1057</v>
      </c>
      <c r="F34" s="142">
        <v>4645</v>
      </c>
      <c r="G34" s="284">
        <v>1057</v>
      </c>
      <c r="H34" s="263">
        <v>4645</v>
      </c>
      <c r="I34" s="284" t="s">
        <v>80</v>
      </c>
      <c r="J34" s="142" t="s">
        <v>80</v>
      </c>
      <c r="K34" s="142" t="s">
        <v>80</v>
      </c>
      <c r="L34" s="142" t="s">
        <v>80</v>
      </c>
      <c r="M34" s="142" t="s">
        <v>80</v>
      </c>
      <c r="N34" s="142" t="s">
        <v>80</v>
      </c>
      <c r="O34" s="142" t="s">
        <v>80</v>
      </c>
      <c r="P34" s="142" t="s">
        <v>80</v>
      </c>
      <c r="Q34" s="142" t="s">
        <v>80</v>
      </c>
      <c r="R34" s="263" t="s">
        <v>80</v>
      </c>
    </row>
    <row r="35" spans="1:18" s="104" customFormat="1" ht="36" customHeight="1">
      <c r="A35" s="261" t="s">
        <v>226</v>
      </c>
      <c r="B35" s="262"/>
      <c r="C35" s="141">
        <v>1037</v>
      </c>
      <c r="D35" s="142">
        <v>5519</v>
      </c>
      <c r="E35" s="142">
        <v>1037</v>
      </c>
      <c r="F35" s="142">
        <v>5519</v>
      </c>
      <c r="G35" s="284">
        <v>1037</v>
      </c>
      <c r="H35" s="263">
        <v>5519</v>
      </c>
      <c r="I35" s="284" t="s">
        <v>80</v>
      </c>
      <c r="J35" s="142" t="s">
        <v>80</v>
      </c>
      <c r="K35" s="142" t="s">
        <v>80</v>
      </c>
      <c r="L35" s="142" t="s">
        <v>80</v>
      </c>
      <c r="M35" s="142" t="s">
        <v>80</v>
      </c>
      <c r="N35" s="142" t="s">
        <v>80</v>
      </c>
      <c r="O35" s="142" t="s">
        <v>80</v>
      </c>
      <c r="P35" s="142" t="s">
        <v>80</v>
      </c>
      <c r="Q35" s="142" t="s">
        <v>80</v>
      </c>
      <c r="R35" s="263" t="s">
        <v>80</v>
      </c>
    </row>
    <row r="36" spans="1:18" s="104" customFormat="1" ht="36" customHeight="1" thickBot="1">
      <c r="A36" s="228" t="s">
        <v>237</v>
      </c>
      <c r="B36" s="229"/>
      <c r="C36" s="230">
        <v>893</v>
      </c>
      <c r="D36" s="231">
        <v>4012</v>
      </c>
      <c r="E36" s="231">
        <v>893</v>
      </c>
      <c r="F36" s="231">
        <v>4012</v>
      </c>
      <c r="G36" s="278">
        <v>893</v>
      </c>
      <c r="H36" s="232">
        <v>4012</v>
      </c>
      <c r="I36" s="278" t="s">
        <v>80</v>
      </c>
      <c r="J36" s="231" t="s">
        <v>80</v>
      </c>
      <c r="K36" s="231" t="s">
        <v>80</v>
      </c>
      <c r="L36" s="231" t="s">
        <v>80</v>
      </c>
      <c r="M36" s="231" t="s">
        <v>80</v>
      </c>
      <c r="N36" s="231" t="s">
        <v>80</v>
      </c>
      <c r="O36" s="231" t="s">
        <v>80</v>
      </c>
      <c r="P36" s="231" t="s">
        <v>80</v>
      </c>
      <c r="Q36" s="231" t="s">
        <v>80</v>
      </c>
      <c r="R36" s="232" t="s">
        <v>80</v>
      </c>
    </row>
    <row r="37" spans="1:13" ht="16.5">
      <c r="A37" s="346" t="s">
        <v>244</v>
      </c>
      <c r="B37" s="347"/>
      <c r="C37" s="347"/>
      <c r="I37" s="377" t="s">
        <v>241</v>
      </c>
      <c r="J37" s="429"/>
      <c r="K37" s="429"/>
      <c r="L37" s="429"/>
      <c r="M37" s="429"/>
    </row>
    <row r="38" spans="1:3" ht="15">
      <c r="A38" s="260"/>
      <c r="B38" s="3"/>
      <c r="C38" s="3"/>
    </row>
    <row r="40" spans="14:15" ht="15">
      <c r="N40" s="33"/>
      <c r="O40" s="71"/>
    </row>
  </sheetData>
  <sheetProtection/>
  <mergeCells count="23">
    <mergeCell ref="A37:C37"/>
    <mergeCell ref="N7:P7"/>
    <mergeCell ref="A6:A9"/>
    <mergeCell ref="C6:F7"/>
    <mergeCell ref="G6:H6"/>
    <mergeCell ref="I6:P6"/>
    <mergeCell ref="C25:D27"/>
    <mergeCell ref="I37:M37"/>
    <mergeCell ref="Q25:R27"/>
    <mergeCell ref="I25:P25"/>
    <mergeCell ref="K26:L27"/>
    <mergeCell ref="A25:A29"/>
    <mergeCell ref="O26:P27"/>
    <mergeCell ref="M26:N27"/>
    <mergeCell ref="E25:H25"/>
    <mergeCell ref="E26:F27"/>
    <mergeCell ref="G26:H27"/>
    <mergeCell ref="A2:H2"/>
    <mergeCell ref="I2:P2"/>
    <mergeCell ref="I7:J7"/>
    <mergeCell ref="G7:H7"/>
    <mergeCell ref="I26:J27"/>
    <mergeCell ref="K7:M7"/>
  </mergeCells>
  <printOptions/>
  <pageMargins left="1.141732283464567" right="0.7480314960629921" top="0.5905511811023623" bottom="0.5905511811023623" header="0.5118110236220472" footer="0.9055118110236221"/>
  <pageSetup fitToHeight="0" horizontalDpi="600" verticalDpi="600" orientation="portrait" paperSize="9" scale="7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4"/>
  <sheetViews>
    <sheetView showGridLines="0" view="pageBreakPreview" zoomScaleSheetLayoutView="100"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0.5" style="1" customWidth="1"/>
    <col min="2" max="2" width="18.75390625" style="1" customWidth="1"/>
    <col min="3" max="8" width="8.75390625" style="1" customWidth="1"/>
    <col min="9" max="16" width="8.625" style="1" customWidth="1"/>
    <col min="17" max="26" width="6.625" style="1" customWidth="1"/>
    <col min="27" max="16384" width="9.00390625" style="1" customWidth="1"/>
  </cols>
  <sheetData>
    <row r="1" spans="1:18" s="2" customFormat="1" ht="18.75" customHeight="1">
      <c r="A1" s="32" t="s">
        <v>24</v>
      </c>
      <c r="B1" s="279"/>
      <c r="N1" s="378" t="s">
        <v>32</v>
      </c>
      <c r="O1" s="440"/>
      <c r="P1" s="440"/>
      <c r="Q1" s="440"/>
      <c r="R1" s="440"/>
    </row>
    <row r="2" spans="1:18" s="5" customFormat="1" ht="18.75" customHeight="1">
      <c r="A2" s="349" t="s">
        <v>223</v>
      </c>
      <c r="B2" s="349"/>
      <c r="C2" s="349"/>
      <c r="D2" s="349"/>
      <c r="E2" s="349"/>
      <c r="F2" s="349"/>
      <c r="G2" s="349"/>
      <c r="H2" s="349"/>
      <c r="I2" s="389" t="s">
        <v>206</v>
      </c>
      <c r="J2" s="389"/>
      <c r="K2" s="389"/>
      <c r="L2" s="389"/>
      <c r="M2" s="389"/>
      <c r="N2" s="389"/>
      <c r="O2" s="389"/>
      <c r="P2" s="389"/>
      <c r="Q2" s="440"/>
      <c r="R2" s="440"/>
    </row>
    <row r="3" spans="1:16" s="3" customFormat="1" ht="15.75" customHeight="1">
      <c r="A3" s="15"/>
      <c r="B3" s="15"/>
      <c r="H3" s="28"/>
      <c r="O3" s="432"/>
      <c r="P3" s="432"/>
    </row>
    <row r="4" spans="1:18" s="3" customFormat="1" ht="15.75" customHeight="1" thickBot="1">
      <c r="A4" s="15"/>
      <c r="B4" s="15"/>
      <c r="H4" s="281" t="s">
        <v>218</v>
      </c>
      <c r="O4" s="433"/>
      <c r="P4" s="433"/>
      <c r="Q4" s="441" t="s">
        <v>196</v>
      </c>
      <c r="R4" s="442"/>
    </row>
    <row r="5" spans="2:18" s="3" customFormat="1" ht="30" customHeight="1">
      <c r="B5" s="25" t="s">
        <v>9</v>
      </c>
      <c r="C5" s="430" t="s">
        <v>26</v>
      </c>
      <c r="D5" s="431"/>
      <c r="E5" s="437" t="s">
        <v>11</v>
      </c>
      <c r="F5" s="431"/>
      <c r="G5" s="437" t="s">
        <v>12</v>
      </c>
      <c r="H5" s="438"/>
      <c r="I5" s="439" t="s">
        <v>13</v>
      </c>
      <c r="J5" s="431"/>
      <c r="K5" s="437" t="s">
        <v>173</v>
      </c>
      <c r="L5" s="431"/>
      <c r="M5" s="437" t="s">
        <v>175</v>
      </c>
      <c r="N5" s="431"/>
      <c r="O5" s="437" t="s">
        <v>176</v>
      </c>
      <c r="P5" s="431"/>
      <c r="Q5" s="437" t="s">
        <v>174</v>
      </c>
      <c r="R5" s="438"/>
    </row>
    <row r="6" spans="1:18" s="3" customFormat="1" ht="39.75" customHeight="1" thickBot="1">
      <c r="A6" s="30"/>
      <c r="B6" s="30" t="s">
        <v>21</v>
      </c>
      <c r="C6" s="264" t="s">
        <v>18</v>
      </c>
      <c r="D6" s="265" t="s">
        <v>19</v>
      </c>
      <c r="E6" s="266" t="s">
        <v>18</v>
      </c>
      <c r="F6" s="266" t="s">
        <v>19</v>
      </c>
      <c r="G6" s="266" t="s">
        <v>18</v>
      </c>
      <c r="H6" s="265" t="s">
        <v>19</v>
      </c>
      <c r="I6" s="295" t="s">
        <v>18</v>
      </c>
      <c r="J6" s="266" t="s">
        <v>19</v>
      </c>
      <c r="K6" s="266" t="s">
        <v>18</v>
      </c>
      <c r="L6" s="266" t="s">
        <v>19</v>
      </c>
      <c r="M6" s="266" t="s">
        <v>18</v>
      </c>
      <c r="N6" s="266" t="s">
        <v>19</v>
      </c>
      <c r="O6" s="266" t="s">
        <v>18</v>
      </c>
      <c r="P6" s="265" t="s">
        <v>19</v>
      </c>
      <c r="Q6" s="266" t="s">
        <v>18</v>
      </c>
      <c r="R6" s="265" t="s">
        <v>19</v>
      </c>
    </row>
    <row r="7" spans="1:18" s="104" customFormat="1" ht="36" customHeight="1">
      <c r="A7" s="101"/>
      <c r="B7" s="151" t="s">
        <v>135</v>
      </c>
      <c r="C7" s="154">
        <v>5</v>
      </c>
      <c r="D7" s="234">
        <v>91.75</v>
      </c>
      <c r="E7" s="155">
        <v>5</v>
      </c>
      <c r="F7" s="233">
        <v>91.75</v>
      </c>
      <c r="G7" s="157">
        <v>0</v>
      </c>
      <c r="H7" s="168">
        <v>0</v>
      </c>
      <c r="I7" s="158">
        <v>0</v>
      </c>
      <c r="J7" s="157">
        <v>0</v>
      </c>
      <c r="K7" s="155">
        <v>0</v>
      </c>
      <c r="L7" s="156">
        <v>0</v>
      </c>
      <c r="M7" s="159">
        <v>0</v>
      </c>
      <c r="N7" s="160">
        <v>0</v>
      </c>
      <c r="O7" s="166">
        <v>0.3</v>
      </c>
      <c r="P7" s="166">
        <v>0.45</v>
      </c>
      <c r="Q7" s="159">
        <v>0</v>
      </c>
      <c r="R7" s="161">
        <v>0</v>
      </c>
    </row>
    <row r="8" spans="1:18" s="104" customFormat="1" ht="36" customHeight="1">
      <c r="A8" s="101"/>
      <c r="B8" s="152" t="s">
        <v>126</v>
      </c>
      <c r="C8" s="154">
        <f>E8+G8+I8+K8+M8+O8</f>
        <v>3.9000000000000004</v>
      </c>
      <c r="D8" s="234">
        <f>F8+H8+J8+L8+N8+P8</f>
        <v>69.77</v>
      </c>
      <c r="E8" s="155">
        <v>3.7</v>
      </c>
      <c r="F8" s="233">
        <v>69.5</v>
      </c>
      <c r="G8" s="157">
        <v>0</v>
      </c>
      <c r="H8" s="168">
        <v>0</v>
      </c>
      <c r="I8" s="158">
        <v>0</v>
      </c>
      <c r="J8" s="157">
        <v>0</v>
      </c>
      <c r="K8" s="157">
        <v>0</v>
      </c>
      <c r="L8" s="162">
        <v>0</v>
      </c>
      <c r="M8" s="163">
        <v>0</v>
      </c>
      <c r="N8" s="163">
        <v>0</v>
      </c>
      <c r="O8" s="157">
        <v>0.2</v>
      </c>
      <c r="P8" s="157">
        <v>0.27</v>
      </c>
      <c r="Q8" s="163">
        <v>0</v>
      </c>
      <c r="R8" s="164">
        <v>0</v>
      </c>
    </row>
    <row r="9" spans="1:18" s="104" customFormat="1" ht="36" customHeight="1">
      <c r="A9" s="101"/>
      <c r="B9" s="152" t="s">
        <v>127</v>
      </c>
      <c r="C9" s="141">
        <v>2.5</v>
      </c>
      <c r="D9" s="233">
        <v>45.5</v>
      </c>
      <c r="E9" s="142">
        <v>2.5</v>
      </c>
      <c r="F9" s="233">
        <v>45.5</v>
      </c>
      <c r="G9" s="157">
        <v>0</v>
      </c>
      <c r="H9" s="168">
        <v>0</v>
      </c>
      <c r="I9" s="158">
        <v>0</v>
      </c>
      <c r="J9" s="157">
        <v>0</v>
      </c>
      <c r="K9" s="155">
        <v>0</v>
      </c>
      <c r="L9" s="156">
        <v>0</v>
      </c>
      <c r="M9" s="159">
        <v>0</v>
      </c>
      <c r="N9" s="160">
        <v>0</v>
      </c>
      <c r="O9" s="166">
        <v>0</v>
      </c>
      <c r="P9" s="166">
        <v>0</v>
      </c>
      <c r="Q9" s="159">
        <v>0</v>
      </c>
      <c r="R9" s="161">
        <v>0</v>
      </c>
    </row>
    <row r="10" spans="1:18" s="104" customFormat="1" ht="36" customHeight="1">
      <c r="A10" s="101"/>
      <c r="B10" s="152" t="s">
        <v>128</v>
      </c>
      <c r="C10" s="141">
        <v>3.6</v>
      </c>
      <c r="D10" s="233">
        <v>60.8</v>
      </c>
      <c r="E10" s="142">
        <v>3.6</v>
      </c>
      <c r="F10" s="233">
        <v>60.8</v>
      </c>
      <c r="G10" s="157">
        <v>0</v>
      </c>
      <c r="H10" s="168">
        <v>0</v>
      </c>
      <c r="I10" s="158">
        <v>0</v>
      </c>
      <c r="J10" s="157">
        <v>0</v>
      </c>
      <c r="K10" s="157">
        <v>0</v>
      </c>
      <c r="L10" s="162">
        <v>0</v>
      </c>
      <c r="M10" s="163">
        <v>0</v>
      </c>
      <c r="N10" s="163">
        <v>0</v>
      </c>
      <c r="O10" s="166">
        <v>0.8</v>
      </c>
      <c r="P10" s="166">
        <v>0.64</v>
      </c>
      <c r="Q10" s="163">
        <v>0</v>
      </c>
      <c r="R10" s="164">
        <v>0</v>
      </c>
    </row>
    <row r="11" spans="1:18" s="104" customFormat="1" ht="36" customHeight="1">
      <c r="A11" s="101"/>
      <c r="B11" s="152" t="s">
        <v>139</v>
      </c>
      <c r="C11" s="141">
        <f>E11</f>
        <v>10.7</v>
      </c>
      <c r="D11" s="233">
        <f>F11</f>
        <v>154.9</v>
      </c>
      <c r="E11" s="142">
        <v>10.7</v>
      </c>
      <c r="F11" s="233">
        <v>154.9</v>
      </c>
      <c r="G11" s="157">
        <v>0</v>
      </c>
      <c r="H11" s="168">
        <v>0</v>
      </c>
      <c r="I11" s="158">
        <v>0</v>
      </c>
      <c r="J11" s="157">
        <v>0</v>
      </c>
      <c r="K11" s="157">
        <v>0</v>
      </c>
      <c r="L11" s="162">
        <v>0</v>
      </c>
      <c r="M11" s="163">
        <v>0</v>
      </c>
      <c r="N11" s="163">
        <v>0</v>
      </c>
      <c r="O11" s="166">
        <v>0.8</v>
      </c>
      <c r="P11" s="166">
        <v>2.4</v>
      </c>
      <c r="Q11" s="163">
        <v>0</v>
      </c>
      <c r="R11" s="164">
        <v>0</v>
      </c>
    </row>
    <row r="12" spans="1:18" s="104" customFormat="1" ht="36" customHeight="1">
      <c r="A12" s="101"/>
      <c r="B12" s="152" t="s">
        <v>140</v>
      </c>
      <c r="C12" s="141">
        <v>3</v>
      </c>
      <c r="D12" s="233">
        <v>50.3</v>
      </c>
      <c r="E12" s="142">
        <v>3</v>
      </c>
      <c r="F12" s="233">
        <v>50.3</v>
      </c>
      <c r="G12" s="157">
        <v>0</v>
      </c>
      <c r="H12" s="168">
        <v>0</v>
      </c>
      <c r="I12" s="158">
        <v>0</v>
      </c>
      <c r="J12" s="157">
        <v>0</v>
      </c>
      <c r="K12" s="157">
        <v>0</v>
      </c>
      <c r="L12" s="162">
        <v>0</v>
      </c>
      <c r="M12" s="163">
        <v>0</v>
      </c>
      <c r="N12" s="163">
        <v>0</v>
      </c>
      <c r="O12" s="166">
        <v>0.3</v>
      </c>
      <c r="P12" s="166">
        <v>0.24</v>
      </c>
      <c r="Q12" s="163">
        <v>0</v>
      </c>
      <c r="R12" s="164">
        <v>0</v>
      </c>
    </row>
    <row r="13" spans="1:18" s="104" customFormat="1" ht="36" customHeight="1">
      <c r="A13" s="101"/>
      <c r="B13" s="152" t="s">
        <v>141</v>
      </c>
      <c r="C13" s="141">
        <v>8.52</v>
      </c>
      <c r="D13" s="233">
        <v>113.28</v>
      </c>
      <c r="E13" s="142">
        <v>8.52</v>
      </c>
      <c r="F13" s="233">
        <v>113.28</v>
      </c>
      <c r="G13" s="157">
        <v>0</v>
      </c>
      <c r="H13" s="168">
        <v>0</v>
      </c>
      <c r="I13" s="158">
        <v>0</v>
      </c>
      <c r="J13" s="157">
        <v>0</v>
      </c>
      <c r="K13" s="157">
        <v>0</v>
      </c>
      <c r="L13" s="162">
        <v>0</v>
      </c>
      <c r="M13" s="163">
        <v>0</v>
      </c>
      <c r="N13" s="163">
        <v>0</v>
      </c>
      <c r="O13" s="166">
        <v>1.67</v>
      </c>
      <c r="P13" s="166">
        <v>1.87</v>
      </c>
      <c r="Q13" s="163">
        <v>0</v>
      </c>
      <c r="R13" s="164">
        <v>0</v>
      </c>
    </row>
    <row r="14" spans="1:18" s="104" customFormat="1" ht="36" customHeight="1">
      <c r="A14" s="101"/>
      <c r="B14" s="152" t="s">
        <v>142</v>
      </c>
      <c r="C14" s="141">
        <v>0.45</v>
      </c>
      <c r="D14" s="233">
        <v>6.3</v>
      </c>
      <c r="E14" s="142">
        <v>0.45</v>
      </c>
      <c r="F14" s="233">
        <v>6.3</v>
      </c>
      <c r="G14" s="157">
        <v>0</v>
      </c>
      <c r="H14" s="168">
        <v>0</v>
      </c>
      <c r="I14" s="158">
        <v>0</v>
      </c>
      <c r="J14" s="157">
        <v>0</v>
      </c>
      <c r="K14" s="157">
        <v>0</v>
      </c>
      <c r="L14" s="162">
        <v>0</v>
      </c>
      <c r="M14" s="163">
        <v>0</v>
      </c>
      <c r="N14" s="163">
        <v>0</v>
      </c>
      <c r="O14" s="166">
        <v>0.75</v>
      </c>
      <c r="P14" s="166">
        <v>1.44</v>
      </c>
      <c r="Q14" s="163">
        <v>0</v>
      </c>
      <c r="R14" s="164">
        <v>0</v>
      </c>
    </row>
    <row r="15" spans="1:18" s="104" customFormat="1" ht="36" customHeight="1">
      <c r="A15" s="101"/>
      <c r="B15" s="152" t="s">
        <v>143</v>
      </c>
      <c r="C15" s="141">
        <v>0.9</v>
      </c>
      <c r="D15" s="233">
        <v>11.8</v>
      </c>
      <c r="E15" s="142">
        <v>0.8</v>
      </c>
      <c r="F15" s="233">
        <v>11.2</v>
      </c>
      <c r="G15" s="157">
        <v>0</v>
      </c>
      <c r="H15" s="168">
        <v>0</v>
      </c>
      <c r="I15" s="158">
        <v>0</v>
      </c>
      <c r="J15" s="157">
        <v>0</v>
      </c>
      <c r="K15" s="157">
        <v>0.1</v>
      </c>
      <c r="L15" s="235">
        <v>0.6</v>
      </c>
      <c r="M15" s="163">
        <v>0</v>
      </c>
      <c r="N15" s="163">
        <v>0</v>
      </c>
      <c r="O15" s="166">
        <v>1.15</v>
      </c>
      <c r="P15" s="166">
        <v>2.17</v>
      </c>
      <c r="Q15" s="163">
        <v>0</v>
      </c>
      <c r="R15" s="164">
        <v>0</v>
      </c>
    </row>
    <row r="16" spans="1:18" s="104" customFormat="1" ht="36" customHeight="1">
      <c r="A16" s="101"/>
      <c r="B16" s="153" t="s">
        <v>134</v>
      </c>
      <c r="C16" s="141">
        <v>4.71</v>
      </c>
      <c r="D16" s="233">
        <v>68.688</v>
      </c>
      <c r="E16" s="142">
        <v>2.9</v>
      </c>
      <c r="F16" s="233">
        <v>65.35</v>
      </c>
      <c r="G16" s="157">
        <v>0</v>
      </c>
      <c r="H16" s="168">
        <v>0</v>
      </c>
      <c r="I16" s="158">
        <v>0.1</v>
      </c>
      <c r="J16" s="157">
        <v>0.4</v>
      </c>
      <c r="K16" s="157">
        <v>12.82</v>
      </c>
      <c r="L16" s="235">
        <v>70.51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4">
        <v>0</v>
      </c>
    </row>
    <row r="17" spans="1:18" s="104" customFormat="1" ht="36" customHeight="1">
      <c r="A17" s="101"/>
      <c r="B17" s="153" t="s">
        <v>169</v>
      </c>
      <c r="C17" s="141">
        <v>22.6</v>
      </c>
      <c r="D17" s="233">
        <v>278.3</v>
      </c>
      <c r="E17" s="142">
        <v>16.3</v>
      </c>
      <c r="F17" s="233">
        <v>265.1</v>
      </c>
      <c r="G17" s="157">
        <v>0</v>
      </c>
      <c r="H17" s="168">
        <v>0</v>
      </c>
      <c r="I17" s="158">
        <v>0</v>
      </c>
      <c r="J17" s="158">
        <v>0</v>
      </c>
      <c r="K17" s="157">
        <v>1.4</v>
      </c>
      <c r="L17" s="235">
        <v>4.2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4">
        <v>0</v>
      </c>
    </row>
    <row r="18" spans="1:18" s="104" customFormat="1" ht="36" customHeight="1">
      <c r="A18" s="101"/>
      <c r="B18" s="153" t="s">
        <v>172</v>
      </c>
      <c r="C18" s="141">
        <v>12.1</v>
      </c>
      <c r="D18" s="233">
        <v>239.2</v>
      </c>
      <c r="E18" s="142">
        <v>9.9</v>
      </c>
      <c r="F18" s="233">
        <v>234.7</v>
      </c>
      <c r="G18" s="157">
        <v>0</v>
      </c>
      <c r="H18" s="168">
        <v>0</v>
      </c>
      <c r="I18" s="158">
        <v>0</v>
      </c>
      <c r="J18" s="158">
        <v>0</v>
      </c>
      <c r="K18" s="157">
        <v>0.3</v>
      </c>
      <c r="L18" s="235">
        <v>1</v>
      </c>
      <c r="M18" s="163">
        <v>0</v>
      </c>
      <c r="N18" s="163">
        <v>0</v>
      </c>
      <c r="O18" s="157">
        <v>1.9</v>
      </c>
      <c r="P18" s="168">
        <v>3.5</v>
      </c>
      <c r="Q18" s="163">
        <v>0</v>
      </c>
      <c r="R18" s="164">
        <v>0</v>
      </c>
    </row>
    <row r="19" spans="1:18" s="104" customFormat="1" ht="36" customHeight="1">
      <c r="A19" s="101"/>
      <c r="B19" s="153" t="s">
        <v>200</v>
      </c>
      <c r="C19" s="141">
        <v>14.62</v>
      </c>
      <c r="D19" s="233">
        <v>222.67</v>
      </c>
      <c r="E19" s="142">
        <v>9.54</v>
      </c>
      <c r="F19" s="233">
        <v>208.5</v>
      </c>
      <c r="G19" s="157">
        <v>0</v>
      </c>
      <c r="H19" s="168">
        <v>0</v>
      </c>
      <c r="I19" s="158">
        <v>0</v>
      </c>
      <c r="J19" s="158">
        <v>0</v>
      </c>
      <c r="K19" s="157">
        <v>2.98</v>
      </c>
      <c r="L19" s="235">
        <v>10.39</v>
      </c>
      <c r="M19" s="163">
        <v>0</v>
      </c>
      <c r="N19" s="163">
        <v>0</v>
      </c>
      <c r="O19" s="157">
        <v>2.1</v>
      </c>
      <c r="P19" s="168">
        <v>3.78</v>
      </c>
      <c r="Q19" s="163">
        <v>0</v>
      </c>
      <c r="R19" s="164">
        <v>0</v>
      </c>
    </row>
    <row r="20" spans="1:18" s="104" customFormat="1" ht="36" customHeight="1">
      <c r="A20" s="101"/>
      <c r="B20" s="153" t="s">
        <v>229</v>
      </c>
      <c r="C20" s="141">
        <v>14</v>
      </c>
      <c r="D20" s="233">
        <v>243.2</v>
      </c>
      <c r="E20" s="142">
        <v>9.8</v>
      </c>
      <c r="F20" s="233">
        <v>229.9</v>
      </c>
      <c r="G20" s="157">
        <v>0</v>
      </c>
      <c r="H20" s="168">
        <v>0</v>
      </c>
      <c r="I20" s="158">
        <v>0</v>
      </c>
      <c r="J20" s="158">
        <v>0</v>
      </c>
      <c r="K20" s="157">
        <v>2.2</v>
      </c>
      <c r="L20" s="235">
        <v>9.9</v>
      </c>
      <c r="M20" s="163">
        <v>0</v>
      </c>
      <c r="N20" s="163">
        <v>0</v>
      </c>
      <c r="O20" s="157">
        <v>1.6</v>
      </c>
      <c r="P20" s="168">
        <v>2.9</v>
      </c>
      <c r="Q20" s="157">
        <v>0.4</v>
      </c>
      <c r="R20" s="168">
        <v>0.5</v>
      </c>
    </row>
    <row r="21" spans="1:18" s="76" customFormat="1" ht="31.5" customHeight="1" thickBot="1">
      <c r="A21" s="30"/>
      <c r="B21" s="215" t="s">
        <v>235</v>
      </c>
      <c r="C21" s="141">
        <v>31.5</v>
      </c>
      <c r="D21" s="142">
        <v>455.6</v>
      </c>
      <c r="E21" s="142">
        <v>18.2</v>
      </c>
      <c r="F21" s="142">
        <v>408.6</v>
      </c>
      <c r="G21" s="157">
        <v>0</v>
      </c>
      <c r="H21" s="168">
        <v>0</v>
      </c>
      <c r="I21" s="158">
        <v>0</v>
      </c>
      <c r="J21" s="157">
        <v>0</v>
      </c>
      <c r="K21" s="157">
        <v>8.6</v>
      </c>
      <c r="L21" s="157">
        <v>38.5</v>
      </c>
      <c r="M21" s="163">
        <v>0</v>
      </c>
      <c r="N21" s="163">
        <v>0</v>
      </c>
      <c r="O21" s="157">
        <v>4.5</v>
      </c>
      <c r="P21" s="168">
        <v>8.1</v>
      </c>
      <c r="Q21" s="157">
        <v>0.3</v>
      </c>
      <c r="R21" s="168">
        <v>0.4</v>
      </c>
    </row>
    <row r="22" spans="1:18" s="4" customFormat="1" ht="31.5" customHeight="1" thickBot="1">
      <c r="A22" s="31"/>
      <c r="B22" s="325" t="s">
        <v>238</v>
      </c>
      <c r="C22" s="230">
        <v>19.2</v>
      </c>
      <c r="D22" s="231">
        <v>270.8</v>
      </c>
      <c r="E22" s="231">
        <v>9.9</v>
      </c>
      <c r="F22" s="231">
        <v>239.1</v>
      </c>
      <c r="G22" s="240">
        <v>0</v>
      </c>
      <c r="H22" s="297">
        <v>0</v>
      </c>
      <c r="I22" s="296">
        <v>0</v>
      </c>
      <c r="J22" s="240">
        <v>0</v>
      </c>
      <c r="K22" s="240">
        <v>5.6</v>
      </c>
      <c r="L22" s="240">
        <v>25.2</v>
      </c>
      <c r="M22" s="324">
        <v>0</v>
      </c>
      <c r="N22" s="324">
        <v>0</v>
      </c>
      <c r="O22" s="240">
        <v>3.6</v>
      </c>
      <c r="P22" s="240">
        <v>6.5</v>
      </c>
      <c r="Q22" s="324">
        <v>0</v>
      </c>
      <c r="R22" s="326">
        <v>0</v>
      </c>
    </row>
    <row r="23" spans="1:15" s="65" customFormat="1" ht="13.5" customHeight="1">
      <c r="A23" s="65" t="s">
        <v>243</v>
      </c>
      <c r="C23" s="67"/>
      <c r="D23" s="67"/>
      <c r="E23" s="67"/>
      <c r="F23" s="67"/>
      <c r="G23" s="67"/>
      <c r="H23" s="67"/>
      <c r="I23" s="434" t="s">
        <v>239</v>
      </c>
      <c r="J23" s="435"/>
      <c r="K23" s="435"/>
      <c r="L23" s="435"/>
      <c r="M23" s="436"/>
      <c r="N23" s="436"/>
      <c r="O23" s="436"/>
    </row>
    <row r="24" spans="1:255" ht="15">
      <c r="A24" s="3"/>
      <c r="B24" s="26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</sheetData>
  <sheetProtection/>
  <mergeCells count="15">
    <mergeCell ref="N1:R1"/>
    <mergeCell ref="I2:R2"/>
    <mergeCell ref="O5:P5"/>
    <mergeCell ref="Q5:R5"/>
    <mergeCell ref="Q4:R4"/>
    <mergeCell ref="M5:N5"/>
    <mergeCell ref="C5:D5"/>
    <mergeCell ref="O3:P3"/>
    <mergeCell ref="O4:P4"/>
    <mergeCell ref="A2:H2"/>
    <mergeCell ref="I23:O23"/>
    <mergeCell ref="K5:L5"/>
    <mergeCell ref="E5:F5"/>
    <mergeCell ref="G5:H5"/>
    <mergeCell ref="I5:J5"/>
  </mergeCells>
  <printOptions/>
  <pageMargins left="1.1811023622047245" right="1.1811023622047245" top="1.141732283464567" bottom="1.5748031496062993" header="0.5118110236220472" footer="0.9055118110236221"/>
  <pageSetup horizontalDpi="600" verticalDpi="600" orientation="portrait" paperSize="9" scale="91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showGridLines="0" view="pageBreakPreview" zoomScaleSheetLayoutView="100" zoomScalePageLayoutView="0" workbookViewId="0" topLeftCell="A1">
      <pane xSplit="2" ySplit="6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0.5" style="1" customWidth="1"/>
    <col min="2" max="2" width="19.375" style="1" customWidth="1"/>
    <col min="3" max="14" width="8.625" style="1" customWidth="1"/>
    <col min="15" max="16384" width="9.00390625" style="1" customWidth="1"/>
  </cols>
  <sheetData>
    <row r="1" spans="1:14" s="2" customFormat="1" ht="18.75" customHeight="1">
      <c r="A1" s="32" t="s">
        <v>24</v>
      </c>
      <c r="B1" s="279"/>
      <c r="N1" s="42" t="s">
        <v>32</v>
      </c>
    </row>
    <row r="2" spans="1:14" s="5" customFormat="1" ht="38.25" customHeight="1">
      <c r="A2" s="349" t="s">
        <v>178</v>
      </c>
      <c r="B2" s="349"/>
      <c r="C2" s="349"/>
      <c r="D2" s="349"/>
      <c r="E2" s="349"/>
      <c r="F2" s="349"/>
      <c r="G2" s="349"/>
      <c r="H2" s="349"/>
      <c r="I2" s="446" t="s">
        <v>207</v>
      </c>
      <c r="J2" s="447"/>
      <c r="K2" s="447"/>
      <c r="L2" s="447"/>
      <c r="M2" s="447"/>
      <c r="N2" s="447"/>
    </row>
    <row r="3" spans="1:14" s="3" customFormat="1" ht="15.75" customHeight="1">
      <c r="A3" s="15"/>
      <c r="B3" s="15"/>
      <c r="H3" s="28"/>
      <c r="M3" s="445"/>
      <c r="N3" s="445"/>
    </row>
    <row r="4" spans="1:14" s="3" customFormat="1" ht="15.75" customHeight="1" thickBot="1">
      <c r="A4" s="15"/>
      <c r="B4" s="15"/>
      <c r="H4" s="281" t="s">
        <v>219</v>
      </c>
      <c r="M4" s="433" t="s">
        <v>196</v>
      </c>
      <c r="N4" s="433"/>
    </row>
    <row r="5" spans="1:14" s="3" customFormat="1" ht="30" customHeight="1">
      <c r="A5" s="29"/>
      <c r="B5" s="25" t="s">
        <v>9</v>
      </c>
      <c r="C5" s="430" t="s">
        <v>26</v>
      </c>
      <c r="D5" s="431"/>
      <c r="E5" s="437" t="s">
        <v>171</v>
      </c>
      <c r="F5" s="431"/>
      <c r="G5" s="437" t="s">
        <v>14</v>
      </c>
      <c r="H5" s="438"/>
      <c r="I5" s="443" t="s">
        <v>15</v>
      </c>
      <c r="J5" s="444"/>
      <c r="K5" s="437" t="s">
        <v>16</v>
      </c>
      <c r="L5" s="431"/>
      <c r="M5" s="437" t="s">
        <v>17</v>
      </c>
      <c r="N5" s="438"/>
    </row>
    <row r="6" spans="1:14" s="3" customFormat="1" ht="35.25" customHeight="1" thickBot="1">
      <c r="A6" s="30"/>
      <c r="B6" s="30" t="s">
        <v>21</v>
      </c>
      <c r="C6" s="26" t="s">
        <v>34</v>
      </c>
      <c r="D6" s="27" t="s">
        <v>35</v>
      </c>
      <c r="E6" s="13" t="s">
        <v>34</v>
      </c>
      <c r="F6" s="13" t="s">
        <v>35</v>
      </c>
      <c r="G6" s="13" t="s">
        <v>34</v>
      </c>
      <c r="H6" s="27" t="s">
        <v>35</v>
      </c>
      <c r="I6" s="313" t="s">
        <v>34</v>
      </c>
      <c r="J6" s="13" t="s">
        <v>35</v>
      </c>
      <c r="K6" s="13" t="s">
        <v>34</v>
      </c>
      <c r="L6" s="13" t="s">
        <v>35</v>
      </c>
      <c r="M6" s="13" t="s">
        <v>34</v>
      </c>
      <c r="N6" s="27" t="s">
        <v>35</v>
      </c>
    </row>
    <row r="7" spans="1:14" s="104" customFormat="1" ht="30" customHeight="1">
      <c r="A7" s="101"/>
      <c r="B7" s="151" t="s">
        <v>135</v>
      </c>
      <c r="C7" s="165">
        <v>40.11</v>
      </c>
      <c r="D7" s="235">
        <v>145.73</v>
      </c>
      <c r="E7" s="166">
        <v>37.81</v>
      </c>
      <c r="F7" s="243">
        <f>143680/1000</f>
        <v>143.68</v>
      </c>
      <c r="G7" s="157">
        <v>0</v>
      </c>
      <c r="H7" s="168">
        <v>0</v>
      </c>
      <c r="I7" s="158">
        <v>0</v>
      </c>
      <c r="J7" s="157">
        <v>0</v>
      </c>
      <c r="K7" s="157">
        <v>0</v>
      </c>
      <c r="L7" s="157">
        <v>0</v>
      </c>
      <c r="M7" s="166">
        <v>2</v>
      </c>
      <c r="N7" s="167">
        <v>1.6</v>
      </c>
    </row>
    <row r="8" spans="1:14" s="169" customFormat="1" ht="30" customHeight="1">
      <c r="A8" s="101"/>
      <c r="B8" s="152" t="s">
        <v>126</v>
      </c>
      <c r="C8" s="165">
        <v>40.01</v>
      </c>
      <c r="D8" s="235">
        <v>137.986</v>
      </c>
      <c r="E8" s="157">
        <v>37.81</v>
      </c>
      <c r="F8" s="235">
        <f>136116/1000</f>
        <v>136.116</v>
      </c>
      <c r="G8" s="157">
        <v>0</v>
      </c>
      <c r="H8" s="168">
        <v>0</v>
      </c>
      <c r="I8" s="158">
        <v>0</v>
      </c>
      <c r="J8" s="157">
        <v>0</v>
      </c>
      <c r="K8" s="157">
        <v>0</v>
      </c>
      <c r="L8" s="157">
        <v>0</v>
      </c>
      <c r="M8" s="157">
        <v>2</v>
      </c>
      <c r="N8" s="168">
        <v>1.6</v>
      </c>
    </row>
    <row r="9" spans="1:14" s="104" customFormat="1" ht="30" customHeight="1">
      <c r="A9" s="101"/>
      <c r="B9" s="152" t="s">
        <v>127</v>
      </c>
      <c r="C9" s="165">
        <v>40.31</v>
      </c>
      <c r="D9" s="235">
        <v>130.431</v>
      </c>
      <c r="E9" s="166">
        <v>37.81</v>
      </c>
      <c r="F9" s="243">
        <f>128556/1000</f>
        <v>128.556</v>
      </c>
      <c r="G9" s="157">
        <v>0</v>
      </c>
      <c r="H9" s="168">
        <v>0</v>
      </c>
      <c r="I9" s="158">
        <v>0</v>
      </c>
      <c r="J9" s="157">
        <v>0</v>
      </c>
      <c r="K9" s="157">
        <v>0</v>
      </c>
      <c r="L9" s="157">
        <v>0</v>
      </c>
      <c r="M9" s="166">
        <v>2.5</v>
      </c>
      <c r="N9" s="167">
        <v>1.88</v>
      </c>
    </row>
    <row r="10" spans="1:14" s="104" customFormat="1" ht="30" customHeight="1">
      <c r="A10" s="101"/>
      <c r="B10" s="152" t="s">
        <v>128</v>
      </c>
      <c r="C10" s="165">
        <v>41.11</v>
      </c>
      <c r="D10" s="235">
        <v>123.382</v>
      </c>
      <c r="E10" s="166">
        <v>37.81</v>
      </c>
      <c r="F10" s="243">
        <f>120992/1000</f>
        <v>120.992</v>
      </c>
      <c r="G10" s="157">
        <v>0</v>
      </c>
      <c r="H10" s="168">
        <v>0</v>
      </c>
      <c r="I10" s="158">
        <v>0</v>
      </c>
      <c r="J10" s="157">
        <v>0</v>
      </c>
      <c r="K10" s="157">
        <v>0</v>
      </c>
      <c r="L10" s="157">
        <v>0</v>
      </c>
      <c r="M10" s="166">
        <v>2.5</v>
      </c>
      <c r="N10" s="167">
        <v>1.75</v>
      </c>
    </row>
    <row r="11" spans="1:14" s="104" customFormat="1" ht="30" customHeight="1">
      <c r="A11" s="101"/>
      <c r="B11" s="152" t="s">
        <v>139</v>
      </c>
      <c r="C11" s="165">
        <v>41.11</v>
      </c>
      <c r="D11" s="235">
        <v>35.148</v>
      </c>
      <c r="E11" s="166">
        <v>37.81</v>
      </c>
      <c r="F11" s="243">
        <f>30248/1000</f>
        <v>30.248</v>
      </c>
      <c r="G11" s="157">
        <v>0</v>
      </c>
      <c r="H11" s="168">
        <v>0</v>
      </c>
      <c r="I11" s="158">
        <v>0</v>
      </c>
      <c r="J11" s="157">
        <v>0</v>
      </c>
      <c r="K11" s="157">
        <v>0</v>
      </c>
      <c r="L11" s="157">
        <v>0</v>
      </c>
      <c r="M11" s="166">
        <v>2.5</v>
      </c>
      <c r="N11" s="167">
        <v>2.5</v>
      </c>
    </row>
    <row r="12" spans="1:14" s="104" customFormat="1" ht="30" customHeight="1">
      <c r="A12" s="101"/>
      <c r="B12" s="152" t="s">
        <v>140</v>
      </c>
      <c r="C12" s="165">
        <v>40.61</v>
      </c>
      <c r="D12" s="235">
        <v>123.732</v>
      </c>
      <c r="E12" s="166">
        <v>37.81</v>
      </c>
      <c r="F12" s="243">
        <f>120992/1000</f>
        <v>120.992</v>
      </c>
      <c r="G12" s="157">
        <v>0</v>
      </c>
      <c r="H12" s="168">
        <v>0</v>
      </c>
      <c r="I12" s="158">
        <v>0</v>
      </c>
      <c r="J12" s="157">
        <v>0</v>
      </c>
      <c r="K12" s="157">
        <v>0</v>
      </c>
      <c r="L12" s="157">
        <v>0</v>
      </c>
      <c r="M12" s="166">
        <v>2.5</v>
      </c>
      <c r="N12" s="167">
        <v>2.5</v>
      </c>
    </row>
    <row r="13" spans="1:14" s="104" customFormat="1" ht="30" customHeight="1">
      <c r="A13" s="101"/>
      <c r="B13" s="152" t="s">
        <v>141</v>
      </c>
      <c r="C13" s="165">
        <v>42.18</v>
      </c>
      <c r="D13" s="235">
        <v>133.126</v>
      </c>
      <c r="E13" s="166">
        <v>37.81</v>
      </c>
      <c r="F13" s="243">
        <f>128556/1000</f>
        <v>128.556</v>
      </c>
      <c r="G13" s="157">
        <v>0</v>
      </c>
      <c r="H13" s="168">
        <v>0</v>
      </c>
      <c r="I13" s="158">
        <v>0</v>
      </c>
      <c r="J13" s="157">
        <v>0</v>
      </c>
      <c r="K13" s="157">
        <v>0</v>
      </c>
      <c r="L13" s="157">
        <v>0</v>
      </c>
      <c r="M13" s="166">
        <v>2.7</v>
      </c>
      <c r="N13" s="167">
        <v>2.7</v>
      </c>
    </row>
    <row r="14" spans="1:14" s="104" customFormat="1" ht="30" customHeight="1">
      <c r="A14" s="101"/>
      <c r="B14" s="152" t="s">
        <v>142</v>
      </c>
      <c r="C14" s="165">
        <v>41.76</v>
      </c>
      <c r="D14" s="235">
        <v>127.227</v>
      </c>
      <c r="E14" s="166">
        <v>37.81</v>
      </c>
      <c r="F14" s="243">
        <f>120992/1000</f>
        <v>120.992</v>
      </c>
      <c r="G14" s="157">
        <v>0</v>
      </c>
      <c r="H14" s="168">
        <v>0</v>
      </c>
      <c r="I14" s="158">
        <v>0</v>
      </c>
      <c r="J14" s="157">
        <v>0</v>
      </c>
      <c r="K14" s="157">
        <v>0</v>
      </c>
      <c r="L14" s="157">
        <v>0</v>
      </c>
      <c r="M14" s="166">
        <v>3.2</v>
      </c>
      <c r="N14" s="167">
        <v>4.8</v>
      </c>
    </row>
    <row r="15" spans="1:14" s="104" customFormat="1" ht="30" customHeight="1">
      <c r="A15" s="101"/>
      <c r="B15" s="152" t="s">
        <v>143</v>
      </c>
      <c r="C15" s="165">
        <v>10.05</v>
      </c>
      <c r="D15" s="235">
        <v>26.055</v>
      </c>
      <c r="E15" s="166">
        <v>6.2</v>
      </c>
      <c r="F15" s="243">
        <f>19840/1000</f>
        <v>19.84</v>
      </c>
      <c r="G15" s="157">
        <v>0</v>
      </c>
      <c r="H15" s="168">
        <v>0</v>
      </c>
      <c r="I15" s="158">
        <v>0</v>
      </c>
      <c r="J15" s="157">
        <v>0</v>
      </c>
      <c r="K15" s="157">
        <v>0</v>
      </c>
      <c r="L15" s="157">
        <v>0</v>
      </c>
      <c r="M15" s="166">
        <v>2.7</v>
      </c>
      <c r="N15" s="167">
        <v>4.05</v>
      </c>
    </row>
    <row r="16" spans="1:14" s="104" customFormat="1" ht="30" customHeight="1">
      <c r="A16" s="101"/>
      <c r="B16" s="153" t="s">
        <v>134</v>
      </c>
      <c r="C16" s="165">
        <v>9</v>
      </c>
      <c r="D16" s="245">
        <v>19.84</v>
      </c>
      <c r="E16" s="166">
        <v>6.2</v>
      </c>
      <c r="F16" s="243">
        <f>19840/1000</f>
        <v>19.84</v>
      </c>
      <c r="G16" s="157">
        <v>0</v>
      </c>
      <c r="H16" s="168">
        <v>0</v>
      </c>
      <c r="I16" s="158">
        <v>0</v>
      </c>
      <c r="J16" s="157">
        <v>0</v>
      </c>
      <c r="K16" s="157">
        <v>0</v>
      </c>
      <c r="L16" s="157">
        <v>0</v>
      </c>
      <c r="M16" s="166">
        <v>2.8</v>
      </c>
      <c r="N16" s="167">
        <v>5.55</v>
      </c>
    </row>
    <row r="17" spans="1:14" s="104" customFormat="1" ht="30" customHeight="1" thickBot="1">
      <c r="A17" s="236"/>
      <c r="B17" s="153" t="s">
        <v>199</v>
      </c>
      <c r="C17" s="165">
        <v>17.9</v>
      </c>
      <c r="D17" s="235">
        <v>44.5</v>
      </c>
      <c r="E17" s="166">
        <v>10</v>
      </c>
      <c r="F17" s="243">
        <v>32</v>
      </c>
      <c r="G17" s="157">
        <v>0</v>
      </c>
      <c r="H17" s="168">
        <v>0</v>
      </c>
      <c r="I17" s="158">
        <v>0</v>
      </c>
      <c r="J17" s="157">
        <v>0</v>
      </c>
      <c r="K17" s="157">
        <v>0</v>
      </c>
      <c r="L17" s="157">
        <v>0</v>
      </c>
      <c r="M17" s="166">
        <v>7.9</v>
      </c>
      <c r="N17" s="167">
        <v>12.5</v>
      </c>
    </row>
    <row r="18" spans="1:14" s="104" customFormat="1" ht="30" customHeight="1" thickBot="1">
      <c r="A18" s="236"/>
      <c r="B18" s="153" t="s">
        <v>172</v>
      </c>
      <c r="C18" s="165">
        <v>11.1</v>
      </c>
      <c r="D18" s="235">
        <v>28.2</v>
      </c>
      <c r="E18" s="166">
        <v>4.5</v>
      </c>
      <c r="F18" s="243">
        <v>15.2</v>
      </c>
      <c r="G18" s="157">
        <v>0</v>
      </c>
      <c r="H18" s="168">
        <v>0</v>
      </c>
      <c r="I18" s="158">
        <v>0</v>
      </c>
      <c r="J18" s="157">
        <v>0</v>
      </c>
      <c r="K18" s="235">
        <v>0</v>
      </c>
      <c r="L18" s="157">
        <v>0.5</v>
      </c>
      <c r="M18" s="166">
        <v>6.6</v>
      </c>
      <c r="N18" s="167">
        <v>12.5</v>
      </c>
    </row>
    <row r="19" spans="1:14" s="104" customFormat="1" ht="30" customHeight="1" thickBot="1">
      <c r="A19" s="236"/>
      <c r="B19" s="153" t="s">
        <v>200</v>
      </c>
      <c r="C19" s="165">
        <v>10.6</v>
      </c>
      <c r="D19" s="235">
        <v>12.705</v>
      </c>
      <c r="E19" s="166">
        <v>5.97</v>
      </c>
      <c r="F19" s="243">
        <v>5.075</v>
      </c>
      <c r="G19" s="157">
        <v>0</v>
      </c>
      <c r="H19" s="168">
        <v>0</v>
      </c>
      <c r="I19" s="158">
        <v>0</v>
      </c>
      <c r="J19" s="157">
        <v>0</v>
      </c>
      <c r="K19" s="235">
        <v>0.03</v>
      </c>
      <c r="L19" s="157">
        <v>0.48</v>
      </c>
      <c r="M19" s="166">
        <v>4.6</v>
      </c>
      <c r="N19" s="167">
        <v>7.15</v>
      </c>
    </row>
    <row r="20" spans="1:14" s="104" customFormat="1" ht="30" customHeight="1" thickBot="1">
      <c r="A20" s="236"/>
      <c r="B20" s="153" t="s">
        <v>225</v>
      </c>
      <c r="C20" s="165">
        <v>10.8</v>
      </c>
      <c r="D20" s="235">
        <v>19.1</v>
      </c>
      <c r="E20" s="166">
        <v>6</v>
      </c>
      <c r="F20" s="243">
        <v>13</v>
      </c>
      <c r="G20" s="157">
        <v>0</v>
      </c>
      <c r="H20" s="168">
        <v>0</v>
      </c>
      <c r="I20" s="158">
        <v>0</v>
      </c>
      <c r="J20" s="157">
        <v>0</v>
      </c>
      <c r="K20" s="235">
        <v>0.1</v>
      </c>
      <c r="L20" s="157">
        <v>1</v>
      </c>
      <c r="M20" s="166">
        <v>4.8</v>
      </c>
      <c r="N20" s="167">
        <v>5.1</v>
      </c>
    </row>
    <row r="21" spans="1:14" s="104" customFormat="1" ht="30" customHeight="1" thickBot="1">
      <c r="A21" s="236"/>
      <c r="B21" s="153" t="s">
        <v>226</v>
      </c>
      <c r="C21" s="165">
        <v>11.5</v>
      </c>
      <c r="D21" s="235">
        <v>35.3</v>
      </c>
      <c r="E21" s="166">
        <v>6</v>
      </c>
      <c r="F21" s="243">
        <v>17.9</v>
      </c>
      <c r="G21" s="157">
        <v>0</v>
      </c>
      <c r="H21" s="168">
        <v>0</v>
      </c>
      <c r="I21" s="158">
        <v>0</v>
      </c>
      <c r="J21" s="157">
        <v>0</v>
      </c>
      <c r="K21" s="235">
        <v>0.4</v>
      </c>
      <c r="L21" s="157">
        <v>5.8</v>
      </c>
      <c r="M21" s="166">
        <v>5.1</v>
      </c>
      <c r="N21" s="167">
        <v>11.6</v>
      </c>
    </row>
    <row r="22" spans="1:14" s="104" customFormat="1" ht="30" customHeight="1" thickBot="1">
      <c r="A22" s="101"/>
      <c r="B22" s="325" t="s">
        <v>238</v>
      </c>
      <c r="C22" s="238">
        <v>11.6</v>
      </c>
      <c r="D22" s="242">
        <v>35.9</v>
      </c>
      <c r="E22" s="239">
        <v>6</v>
      </c>
      <c r="F22" s="244">
        <v>16.7</v>
      </c>
      <c r="G22" s="240">
        <v>0</v>
      </c>
      <c r="H22" s="297">
        <v>0</v>
      </c>
      <c r="I22" s="296">
        <v>0</v>
      </c>
      <c r="J22" s="240">
        <v>0</v>
      </c>
      <c r="K22" s="242">
        <v>0.4</v>
      </c>
      <c r="L22" s="240">
        <v>5.8</v>
      </c>
      <c r="M22" s="239">
        <v>5.3</v>
      </c>
      <c r="N22" s="241">
        <v>13.4</v>
      </c>
    </row>
    <row r="23" spans="1:13" s="65" customFormat="1" ht="13.5" customHeight="1">
      <c r="A23" s="65" t="s">
        <v>243</v>
      </c>
      <c r="C23" s="67"/>
      <c r="D23" s="67"/>
      <c r="E23" s="67"/>
      <c r="F23" s="67"/>
      <c r="G23" s="67"/>
      <c r="H23" s="67"/>
      <c r="I23" s="434" t="s">
        <v>239</v>
      </c>
      <c r="J23" s="435"/>
      <c r="K23" s="435"/>
      <c r="L23" s="435"/>
      <c r="M23" s="436"/>
    </row>
    <row r="24" spans="2:9" ht="15">
      <c r="B24" s="260"/>
      <c r="I24" s="20"/>
    </row>
  </sheetData>
  <sheetProtection/>
  <mergeCells count="11">
    <mergeCell ref="E5:F5"/>
    <mergeCell ref="I23:M23"/>
    <mergeCell ref="G5:H5"/>
    <mergeCell ref="I5:J5"/>
    <mergeCell ref="M3:N3"/>
    <mergeCell ref="M4:N4"/>
    <mergeCell ref="A2:H2"/>
    <mergeCell ref="I2:N2"/>
    <mergeCell ref="M5:N5"/>
    <mergeCell ref="C5:D5"/>
    <mergeCell ref="K5:L5"/>
  </mergeCells>
  <printOptions/>
  <pageMargins left="1.1811023622047245" right="1.1811023622047245" top="1.062992125984252" bottom="1.5748031496062993" header="0.5118110236220472" footer="0.9055118110236221"/>
  <pageSetup horizontalDpi="600" verticalDpi="600" orientation="portrait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T24"/>
  <sheetViews>
    <sheetView showGridLines="0" view="pageBreakPreview" zoomScaleSheetLayoutView="100" zoomScalePageLayoutView="0" workbookViewId="0" topLeftCell="A1">
      <pane xSplit="2" ySplit="6" topLeftCell="C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0.5" style="1" customWidth="1"/>
    <col min="2" max="2" width="18.875" style="1" customWidth="1"/>
    <col min="3" max="15" width="8.625" style="1" customWidth="1"/>
    <col min="16" max="16" width="8.625" style="33" customWidth="1"/>
    <col min="17" max="16384" width="9.00390625" style="1" customWidth="1"/>
  </cols>
  <sheetData>
    <row r="1" spans="1:16" s="2" customFormat="1" ht="18.75" customHeight="1">
      <c r="A1" s="32" t="s">
        <v>24</v>
      </c>
      <c r="B1" s="279"/>
      <c r="P1" s="42" t="s">
        <v>32</v>
      </c>
    </row>
    <row r="2" spans="1:16" s="5" customFormat="1" ht="18.75" customHeight="1">
      <c r="A2" s="349" t="s">
        <v>179</v>
      </c>
      <c r="B2" s="349"/>
      <c r="C2" s="349"/>
      <c r="D2" s="349"/>
      <c r="E2" s="349"/>
      <c r="F2" s="349"/>
      <c r="G2" s="349"/>
      <c r="H2" s="349"/>
      <c r="I2" s="447" t="s">
        <v>208</v>
      </c>
      <c r="J2" s="447"/>
      <c r="K2" s="447"/>
      <c r="L2" s="447"/>
      <c r="M2" s="447"/>
      <c r="N2" s="447"/>
      <c r="O2" s="447"/>
      <c r="P2" s="447"/>
    </row>
    <row r="3" spans="1:16" s="3" customFormat="1" ht="15.75" customHeight="1">
      <c r="A3" s="15"/>
      <c r="B3" s="15"/>
      <c r="H3" s="28"/>
      <c r="O3" s="445"/>
      <c r="P3" s="445"/>
    </row>
    <row r="4" spans="1:16" s="3" customFormat="1" ht="15.75" customHeight="1" thickBot="1">
      <c r="A4" s="15"/>
      <c r="B4" s="15"/>
      <c r="H4" s="281" t="s">
        <v>218</v>
      </c>
      <c r="O4" s="449" t="s">
        <v>196</v>
      </c>
      <c r="P4" s="449"/>
    </row>
    <row r="5" spans="1:16" s="3" customFormat="1" ht="30" customHeight="1">
      <c r="A5" s="29"/>
      <c r="B5" s="25" t="s">
        <v>9</v>
      </c>
      <c r="C5" s="430" t="s">
        <v>185</v>
      </c>
      <c r="D5" s="431"/>
      <c r="E5" s="437" t="s">
        <v>186</v>
      </c>
      <c r="F5" s="431"/>
      <c r="G5" s="437" t="s">
        <v>201</v>
      </c>
      <c r="H5" s="438"/>
      <c r="I5" s="439" t="s">
        <v>27</v>
      </c>
      <c r="J5" s="431"/>
      <c r="K5" s="437" t="s">
        <v>28</v>
      </c>
      <c r="L5" s="431"/>
      <c r="M5" s="437" t="s">
        <v>29</v>
      </c>
      <c r="N5" s="431"/>
      <c r="O5" s="437" t="s">
        <v>30</v>
      </c>
      <c r="P5" s="438"/>
    </row>
    <row r="6" spans="1:16" s="3" customFormat="1" ht="30" customHeight="1" thickBot="1">
      <c r="A6" s="30"/>
      <c r="B6" s="30" t="s">
        <v>21</v>
      </c>
      <c r="C6" s="60" t="s">
        <v>22</v>
      </c>
      <c r="D6" s="61" t="s">
        <v>23</v>
      </c>
      <c r="E6" s="59" t="s">
        <v>22</v>
      </c>
      <c r="F6" s="59" t="s">
        <v>23</v>
      </c>
      <c r="G6" s="59" t="s">
        <v>22</v>
      </c>
      <c r="H6" s="61" t="s">
        <v>23</v>
      </c>
      <c r="I6" s="298" t="s">
        <v>22</v>
      </c>
      <c r="J6" s="59" t="s">
        <v>23</v>
      </c>
      <c r="K6" s="59" t="s">
        <v>22</v>
      </c>
      <c r="L6" s="59" t="s">
        <v>23</v>
      </c>
      <c r="M6" s="59" t="s">
        <v>22</v>
      </c>
      <c r="N6" s="59" t="s">
        <v>23</v>
      </c>
      <c r="O6" s="59" t="s">
        <v>22</v>
      </c>
      <c r="P6" s="61" t="s">
        <v>23</v>
      </c>
    </row>
    <row r="7" spans="1:16" s="104" customFormat="1" ht="31.5" customHeight="1">
      <c r="A7" s="101"/>
      <c r="B7" s="151" t="s">
        <v>135</v>
      </c>
      <c r="C7" s="170">
        <f>E7+G7+I7+K7+M7+O7</f>
        <v>164.5</v>
      </c>
      <c r="D7" s="233">
        <v>2151.1</v>
      </c>
      <c r="E7" s="157">
        <v>29.9</v>
      </c>
      <c r="F7" s="249">
        <v>194.35</v>
      </c>
      <c r="G7" s="171">
        <v>3</v>
      </c>
      <c r="H7" s="250">
        <v>60.5</v>
      </c>
      <c r="I7" s="299">
        <v>6.7</v>
      </c>
      <c r="J7" s="249">
        <v>156.6</v>
      </c>
      <c r="K7" s="162">
        <v>0</v>
      </c>
      <c r="L7" s="162">
        <v>0</v>
      </c>
      <c r="M7" s="171">
        <v>31</v>
      </c>
      <c r="N7" s="249">
        <v>465</v>
      </c>
      <c r="O7" s="171">
        <v>93.9</v>
      </c>
      <c r="P7" s="250">
        <v>1274.65</v>
      </c>
    </row>
    <row r="8" spans="1:16" s="169" customFormat="1" ht="31.5" customHeight="1">
      <c r="A8" s="101"/>
      <c r="B8" s="152" t="s">
        <v>126</v>
      </c>
      <c r="C8" s="170">
        <f>E8+G8+I8+K8+M8+O8</f>
        <v>231.10000000000002</v>
      </c>
      <c r="D8" s="233">
        <v>2591.9</v>
      </c>
      <c r="E8" s="166">
        <v>95.9</v>
      </c>
      <c r="F8" s="249">
        <v>575.4</v>
      </c>
      <c r="G8" s="157">
        <v>2</v>
      </c>
      <c r="H8" s="250">
        <v>44.5</v>
      </c>
      <c r="I8" s="158">
        <v>6.5</v>
      </c>
      <c r="J8" s="249">
        <v>153.5</v>
      </c>
      <c r="K8" s="162">
        <v>0</v>
      </c>
      <c r="L8" s="162">
        <v>0</v>
      </c>
      <c r="M8" s="157">
        <v>25</v>
      </c>
      <c r="N8" s="249">
        <v>400</v>
      </c>
      <c r="O8" s="157">
        <v>101.7</v>
      </c>
      <c r="P8" s="250">
        <v>1418.5</v>
      </c>
    </row>
    <row r="9" spans="1:16" s="104" customFormat="1" ht="31.5" customHeight="1">
      <c r="A9" s="101"/>
      <c r="B9" s="152" t="s">
        <v>127</v>
      </c>
      <c r="C9" s="141">
        <f>E9+G9+I9+M9+O9</f>
        <v>277.29999999999995</v>
      </c>
      <c r="D9" s="233">
        <v>2920.5</v>
      </c>
      <c r="E9" s="142">
        <v>95.9</v>
      </c>
      <c r="F9" s="233">
        <v>383.6</v>
      </c>
      <c r="G9" s="155">
        <v>1.5</v>
      </c>
      <c r="H9" s="251">
        <v>32.1</v>
      </c>
      <c r="I9" s="284">
        <v>5.8</v>
      </c>
      <c r="J9" s="233">
        <v>129.2</v>
      </c>
      <c r="K9" s="162">
        <v>0</v>
      </c>
      <c r="L9" s="162">
        <v>0</v>
      </c>
      <c r="M9" s="173">
        <v>25</v>
      </c>
      <c r="N9" s="233">
        <v>250</v>
      </c>
      <c r="O9" s="142">
        <v>149.1</v>
      </c>
      <c r="P9" s="251">
        <v>2125.6</v>
      </c>
    </row>
    <row r="10" spans="1:16" s="104" customFormat="1" ht="31.5" customHeight="1">
      <c r="A10" s="101"/>
      <c r="B10" s="152" t="s">
        <v>128</v>
      </c>
      <c r="C10" s="141">
        <v>1312.52</v>
      </c>
      <c r="D10" s="233">
        <v>13935.96</v>
      </c>
      <c r="E10" s="142">
        <v>95.9</v>
      </c>
      <c r="F10" s="233">
        <v>287.7</v>
      </c>
      <c r="G10" s="155">
        <v>0.3</v>
      </c>
      <c r="H10" s="251">
        <v>5.7</v>
      </c>
      <c r="I10" s="284">
        <v>1.9</v>
      </c>
      <c r="J10" s="233">
        <v>27.2</v>
      </c>
      <c r="K10" s="162">
        <v>0</v>
      </c>
      <c r="L10" s="162">
        <v>0</v>
      </c>
      <c r="M10" s="173">
        <v>21</v>
      </c>
      <c r="N10" s="233">
        <v>94.5</v>
      </c>
      <c r="O10" s="142">
        <v>1193.42</v>
      </c>
      <c r="P10" s="251">
        <v>13520.86</v>
      </c>
    </row>
    <row r="11" spans="1:98" s="104" customFormat="1" ht="31.5" customHeight="1">
      <c r="A11" s="101"/>
      <c r="B11" s="152" t="s">
        <v>139</v>
      </c>
      <c r="C11" s="174">
        <f>E11+G11+I11+M11+O11</f>
        <v>294.8</v>
      </c>
      <c r="D11" s="233">
        <v>3443.35</v>
      </c>
      <c r="E11" s="142">
        <v>95.9</v>
      </c>
      <c r="F11" s="233">
        <v>815.15</v>
      </c>
      <c r="G11" s="155">
        <v>0.6</v>
      </c>
      <c r="H11" s="251">
        <v>8.7</v>
      </c>
      <c r="I11" s="284">
        <v>1.5</v>
      </c>
      <c r="J11" s="233">
        <v>20.5</v>
      </c>
      <c r="K11" s="162">
        <v>0</v>
      </c>
      <c r="L11" s="162">
        <v>0</v>
      </c>
      <c r="M11" s="173">
        <v>10</v>
      </c>
      <c r="N11" s="233">
        <v>160</v>
      </c>
      <c r="O11" s="142">
        <v>186.8</v>
      </c>
      <c r="P11" s="251">
        <v>2439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</row>
    <row r="12" spans="1:98" s="104" customFormat="1" ht="31.5" customHeight="1">
      <c r="A12" s="101"/>
      <c r="B12" s="152" t="s">
        <v>140</v>
      </c>
      <c r="C12" s="174">
        <v>312.05</v>
      </c>
      <c r="D12" s="233">
        <v>4339</v>
      </c>
      <c r="E12" s="142">
        <v>95.9</v>
      </c>
      <c r="F12" s="233">
        <v>671.3</v>
      </c>
      <c r="G12" s="155">
        <v>0.1</v>
      </c>
      <c r="H12" s="251">
        <v>1.8</v>
      </c>
      <c r="I12" s="284">
        <v>0.9</v>
      </c>
      <c r="J12" s="233">
        <v>18</v>
      </c>
      <c r="K12" s="162">
        <v>0</v>
      </c>
      <c r="L12" s="162">
        <v>0</v>
      </c>
      <c r="M12" s="173">
        <v>12.1</v>
      </c>
      <c r="N12" s="233">
        <v>266.2</v>
      </c>
      <c r="O12" s="142">
        <v>203.05</v>
      </c>
      <c r="P12" s="251">
        <v>3381.7</v>
      </c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</row>
    <row r="13" spans="1:98" s="104" customFormat="1" ht="31.5" customHeight="1">
      <c r="A13" s="101"/>
      <c r="B13" s="152" t="s">
        <v>141</v>
      </c>
      <c r="C13" s="174">
        <v>356.36</v>
      </c>
      <c r="D13" s="233">
        <v>5109.59</v>
      </c>
      <c r="E13" s="142">
        <v>96.4</v>
      </c>
      <c r="F13" s="233">
        <v>819.4</v>
      </c>
      <c r="G13" s="155">
        <v>0.5</v>
      </c>
      <c r="H13" s="251">
        <v>8.5</v>
      </c>
      <c r="I13" s="284">
        <v>2.29</v>
      </c>
      <c r="J13" s="233">
        <v>47.79</v>
      </c>
      <c r="K13" s="162" t="s">
        <v>80</v>
      </c>
      <c r="L13" s="162" t="s">
        <v>80</v>
      </c>
      <c r="M13" s="173">
        <v>10.1</v>
      </c>
      <c r="N13" s="233">
        <v>181.8</v>
      </c>
      <c r="O13" s="142">
        <v>247.07</v>
      </c>
      <c r="P13" s="251">
        <v>4052.1</v>
      </c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</row>
    <row r="14" spans="1:98" s="104" customFormat="1" ht="31.5" customHeight="1">
      <c r="A14" s="101"/>
      <c r="B14" s="152" t="s">
        <v>142</v>
      </c>
      <c r="C14" s="174">
        <v>336.79</v>
      </c>
      <c r="D14" s="233">
        <v>5181.97</v>
      </c>
      <c r="E14" s="142">
        <v>96.4</v>
      </c>
      <c r="F14" s="233">
        <v>674.8</v>
      </c>
      <c r="G14" s="155">
        <v>0.2</v>
      </c>
      <c r="H14" s="251">
        <v>3.8</v>
      </c>
      <c r="I14" s="284">
        <v>3.62</v>
      </c>
      <c r="J14" s="233">
        <v>99.12</v>
      </c>
      <c r="K14" s="162" t="s">
        <v>80</v>
      </c>
      <c r="L14" s="162" t="s">
        <v>80</v>
      </c>
      <c r="M14" s="173">
        <v>7.2</v>
      </c>
      <c r="N14" s="233">
        <v>216</v>
      </c>
      <c r="O14" s="142">
        <v>229.37</v>
      </c>
      <c r="P14" s="251">
        <v>4188.25</v>
      </c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</row>
    <row r="15" spans="1:98" s="104" customFormat="1" ht="31.5" customHeight="1">
      <c r="A15" s="101"/>
      <c r="B15" s="152" t="s">
        <v>143</v>
      </c>
      <c r="C15" s="174">
        <v>384.73</v>
      </c>
      <c r="D15" s="233">
        <v>5224.88</v>
      </c>
      <c r="E15" s="142">
        <v>96.4</v>
      </c>
      <c r="F15" s="233">
        <v>626.6</v>
      </c>
      <c r="G15" s="155">
        <v>0.3</v>
      </c>
      <c r="H15" s="251">
        <v>4.2</v>
      </c>
      <c r="I15" s="284">
        <v>3.3</v>
      </c>
      <c r="J15" s="233">
        <v>98.4</v>
      </c>
      <c r="K15" s="162" t="s">
        <v>80</v>
      </c>
      <c r="L15" s="162" t="s">
        <v>80</v>
      </c>
      <c r="M15" s="173">
        <v>13.5</v>
      </c>
      <c r="N15" s="233">
        <v>162</v>
      </c>
      <c r="O15" s="142">
        <v>271.23</v>
      </c>
      <c r="P15" s="251">
        <v>4333.68</v>
      </c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</row>
    <row r="16" spans="1:98" s="104" customFormat="1" ht="31.5" customHeight="1">
      <c r="A16" s="101"/>
      <c r="B16" s="153" t="s">
        <v>134</v>
      </c>
      <c r="C16" s="174">
        <v>424.1</v>
      </c>
      <c r="D16" s="233">
        <v>5814.71</v>
      </c>
      <c r="E16" s="142">
        <v>96.5</v>
      </c>
      <c r="F16" s="233">
        <v>607.95</v>
      </c>
      <c r="G16" s="155">
        <v>0.6</v>
      </c>
      <c r="H16" s="251">
        <v>10.8</v>
      </c>
      <c r="I16" s="284">
        <v>3.93</v>
      </c>
      <c r="J16" s="233">
        <v>136.68</v>
      </c>
      <c r="K16" s="162" t="s">
        <v>80</v>
      </c>
      <c r="L16" s="162" t="s">
        <v>80</v>
      </c>
      <c r="M16" s="173">
        <v>9.35</v>
      </c>
      <c r="N16" s="233">
        <v>112.2</v>
      </c>
      <c r="O16" s="142">
        <v>313.71999999999997</v>
      </c>
      <c r="P16" s="251">
        <v>4947.08</v>
      </c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</row>
    <row r="17" spans="1:98" s="104" customFormat="1" ht="31.5" customHeight="1">
      <c r="A17" s="101"/>
      <c r="B17" s="153" t="s">
        <v>169</v>
      </c>
      <c r="C17" s="174">
        <v>511.5</v>
      </c>
      <c r="D17" s="233">
        <v>7989.8</v>
      </c>
      <c r="E17" s="142">
        <v>71.8</v>
      </c>
      <c r="F17" s="233">
        <v>452.2</v>
      </c>
      <c r="G17" s="155">
        <v>5.5</v>
      </c>
      <c r="H17" s="251">
        <v>98.82</v>
      </c>
      <c r="I17" s="284">
        <v>12.4</v>
      </c>
      <c r="J17" s="233">
        <v>424.5</v>
      </c>
      <c r="K17" s="235">
        <v>1</v>
      </c>
      <c r="L17" s="235">
        <v>15.2</v>
      </c>
      <c r="M17" s="173">
        <v>12.5</v>
      </c>
      <c r="N17" s="233">
        <v>124.1</v>
      </c>
      <c r="O17" s="142">
        <v>408.4</v>
      </c>
      <c r="P17" s="251">
        <v>6875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</row>
    <row r="18" spans="1:98" s="104" customFormat="1" ht="33" customHeight="1">
      <c r="A18" s="101"/>
      <c r="B18" s="153" t="s">
        <v>172</v>
      </c>
      <c r="C18" s="174">
        <v>450.8</v>
      </c>
      <c r="D18" s="233">
        <v>7657.9</v>
      </c>
      <c r="E18" s="142">
        <v>68.6</v>
      </c>
      <c r="F18" s="233">
        <v>308.5</v>
      </c>
      <c r="G18" s="155">
        <v>1.4</v>
      </c>
      <c r="H18" s="251">
        <v>27.6</v>
      </c>
      <c r="I18" s="284">
        <v>8.8</v>
      </c>
      <c r="J18" s="233">
        <v>315.4</v>
      </c>
      <c r="K18" s="235">
        <v>0.2</v>
      </c>
      <c r="L18" s="235">
        <v>2.9</v>
      </c>
      <c r="M18" s="173">
        <v>7.3</v>
      </c>
      <c r="N18" s="233">
        <v>183</v>
      </c>
      <c r="O18" s="142">
        <v>364.6</v>
      </c>
      <c r="P18" s="251">
        <v>6820.6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</row>
    <row r="19" spans="1:98" s="104" customFormat="1" ht="33" customHeight="1">
      <c r="A19" s="101"/>
      <c r="B19" s="153" t="s">
        <v>200</v>
      </c>
      <c r="C19" s="174">
        <v>395.69</v>
      </c>
      <c r="D19" s="233">
        <v>6283.966</v>
      </c>
      <c r="E19" s="142">
        <v>69.63</v>
      </c>
      <c r="F19" s="233">
        <v>431.706</v>
      </c>
      <c r="G19" s="155">
        <v>0.9</v>
      </c>
      <c r="H19" s="251">
        <v>12.67</v>
      </c>
      <c r="I19" s="284">
        <v>5.45</v>
      </c>
      <c r="J19" s="233">
        <v>187.72</v>
      </c>
      <c r="K19" s="235">
        <v>0.12</v>
      </c>
      <c r="L19" s="235">
        <v>1.8</v>
      </c>
      <c r="M19" s="173">
        <v>11.03</v>
      </c>
      <c r="N19" s="233">
        <v>275.65</v>
      </c>
      <c r="O19" s="142">
        <v>308.56</v>
      </c>
      <c r="P19" s="251">
        <v>5374.42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</row>
    <row r="20" spans="1:98" s="104" customFormat="1" ht="33" customHeight="1">
      <c r="A20" s="101"/>
      <c r="B20" s="153" t="s">
        <v>230</v>
      </c>
      <c r="C20" s="174">
        <v>393</v>
      </c>
      <c r="D20" s="233">
        <v>6120.7</v>
      </c>
      <c r="E20" s="142">
        <v>69.6</v>
      </c>
      <c r="F20" s="233">
        <v>473.5</v>
      </c>
      <c r="G20" s="155">
        <v>1.5</v>
      </c>
      <c r="H20" s="251">
        <v>30.4</v>
      </c>
      <c r="I20" s="284">
        <v>5.2</v>
      </c>
      <c r="J20" s="233">
        <v>159.7</v>
      </c>
      <c r="K20" s="235">
        <v>0</v>
      </c>
      <c r="L20" s="235">
        <v>0.6</v>
      </c>
      <c r="M20" s="173">
        <v>9.3</v>
      </c>
      <c r="N20" s="233">
        <v>99.9</v>
      </c>
      <c r="O20" s="142">
        <v>307.4</v>
      </c>
      <c r="P20" s="251">
        <v>5356.5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</row>
    <row r="21" spans="1:98" s="104" customFormat="1" ht="33" customHeight="1">
      <c r="A21" s="101"/>
      <c r="B21" s="153" t="s">
        <v>228</v>
      </c>
      <c r="C21" s="174">
        <v>510.4</v>
      </c>
      <c r="D21" s="233">
        <v>8352</v>
      </c>
      <c r="E21" s="142">
        <v>69.7</v>
      </c>
      <c r="F21" s="233">
        <v>480.6</v>
      </c>
      <c r="G21" s="155">
        <v>5.4</v>
      </c>
      <c r="H21" s="251">
        <v>108.8</v>
      </c>
      <c r="I21" s="284">
        <v>9.5</v>
      </c>
      <c r="J21" s="233">
        <v>273.6</v>
      </c>
      <c r="K21" s="327">
        <v>0</v>
      </c>
      <c r="L21" s="235">
        <v>0</v>
      </c>
      <c r="M21" s="173">
        <v>15.2</v>
      </c>
      <c r="N21" s="233">
        <v>334.2</v>
      </c>
      <c r="O21" s="142">
        <v>410.7</v>
      </c>
      <c r="P21" s="251">
        <v>7154.8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</row>
    <row r="22" spans="1:98" s="104" customFormat="1" ht="33" customHeight="1" thickBot="1">
      <c r="A22" s="101"/>
      <c r="B22" s="237" t="s">
        <v>238</v>
      </c>
      <c r="C22" s="230">
        <v>479.8</v>
      </c>
      <c r="D22" s="248">
        <v>7797.1</v>
      </c>
      <c r="E22" s="231">
        <v>68.7</v>
      </c>
      <c r="F22" s="248">
        <v>466.8</v>
      </c>
      <c r="G22" s="246">
        <v>0.7</v>
      </c>
      <c r="H22" s="252">
        <v>13.1</v>
      </c>
      <c r="I22" s="278">
        <v>4.8</v>
      </c>
      <c r="J22" s="248">
        <v>187</v>
      </c>
      <c r="K22" s="320">
        <v>0.7</v>
      </c>
      <c r="L22" s="242">
        <v>11.7</v>
      </c>
      <c r="M22" s="247">
        <v>9.3</v>
      </c>
      <c r="N22" s="248">
        <v>163.1</v>
      </c>
      <c r="O22" s="231">
        <v>395.7</v>
      </c>
      <c r="P22" s="252">
        <v>6955.4</v>
      </c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</row>
    <row r="23" spans="1:15" s="276" customFormat="1" ht="13.5" customHeight="1">
      <c r="A23" s="65" t="s">
        <v>243</v>
      </c>
      <c r="B23" s="65"/>
      <c r="C23" s="275"/>
      <c r="D23" s="275"/>
      <c r="E23" s="275"/>
      <c r="F23" s="275"/>
      <c r="G23" s="275"/>
      <c r="H23" s="275"/>
      <c r="I23" s="434" t="s">
        <v>239</v>
      </c>
      <c r="J23" s="434"/>
      <c r="K23" s="434"/>
      <c r="L23" s="434"/>
      <c r="M23" s="448"/>
      <c r="N23" s="448"/>
      <c r="O23" s="275"/>
    </row>
    <row r="24" spans="2:9" ht="15">
      <c r="B24" s="260"/>
      <c r="I24" s="20"/>
    </row>
  </sheetData>
  <sheetProtection/>
  <mergeCells count="12">
    <mergeCell ref="M5:N5"/>
    <mergeCell ref="O5:P5"/>
    <mergeCell ref="I23:N23"/>
    <mergeCell ref="C5:D5"/>
    <mergeCell ref="O3:P3"/>
    <mergeCell ref="O4:P4"/>
    <mergeCell ref="A2:H2"/>
    <mergeCell ref="I2:P2"/>
    <mergeCell ref="K5:L5"/>
    <mergeCell ref="E5:F5"/>
    <mergeCell ref="G5:H5"/>
    <mergeCell ref="I5:J5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GridLines="0" view="pageBreakPreview" zoomScaleSheetLayoutView="10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2" sqref="B22"/>
    </sheetView>
  </sheetViews>
  <sheetFormatPr defaultColWidth="9.00390625" defaultRowHeight="16.5"/>
  <cols>
    <col min="1" max="1" width="0.5" style="1" customWidth="1"/>
    <col min="2" max="2" width="18.50390625" style="1" customWidth="1"/>
    <col min="3" max="3" width="0.5" style="1" hidden="1" customWidth="1"/>
    <col min="4" max="16" width="8.625" style="1" customWidth="1"/>
    <col min="17" max="17" width="8.625" style="33" customWidth="1"/>
    <col min="18" max="16384" width="9.00390625" style="1" customWidth="1"/>
  </cols>
  <sheetData>
    <row r="1" spans="1:17" s="2" customFormat="1" ht="18.75" customHeight="1">
      <c r="A1" s="32" t="s">
        <v>24</v>
      </c>
      <c r="B1" s="279"/>
      <c r="Q1" s="42" t="s">
        <v>32</v>
      </c>
    </row>
    <row r="2" spans="1:17" s="5" customFormat="1" ht="18.75" customHeight="1">
      <c r="A2" s="349" t="s">
        <v>180</v>
      </c>
      <c r="B2" s="349"/>
      <c r="C2" s="349"/>
      <c r="D2" s="349"/>
      <c r="E2" s="349"/>
      <c r="F2" s="349"/>
      <c r="G2" s="349"/>
      <c r="H2" s="349"/>
      <c r="I2" s="349"/>
      <c r="J2" s="389" t="s">
        <v>209</v>
      </c>
      <c r="K2" s="389"/>
      <c r="L2" s="389"/>
      <c r="M2" s="389"/>
      <c r="N2" s="389"/>
      <c r="O2" s="389"/>
      <c r="P2" s="389"/>
      <c r="Q2" s="389"/>
    </row>
    <row r="3" spans="1:17" s="3" customFormat="1" ht="15.75" customHeight="1">
      <c r="A3" s="15"/>
      <c r="B3" s="15"/>
      <c r="C3" s="15"/>
      <c r="I3" s="28"/>
      <c r="P3" s="445"/>
      <c r="Q3" s="445"/>
    </row>
    <row r="4" spans="1:17" s="3" customFormat="1" ht="15.75" customHeight="1" thickBot="1">
      <c r="A4" s="15"/>
      <c r="B4" s="15"/>
      <c r="C4" s="15"/>
      <c r="I4" s="281" t="s">
        <v>217</v>
      </c>
      <c r="P4" s="433" t="s">
        <v>196</v>
      </c>
      <c r="Q4" s="433"/>
    </row>
    <row r="5" spans="1:17" s="104" customFormat="1" ht="30" customHeight="1">
      <c r="A5" s="175"/>
      <c r="B5" s="176" t="s">
        <v>20</v>
      </c>
      <c r="C5" s="177"/>
      <c r="D5" s="356" t="s">
        <v>183</v>
      </c>
      <c r="E5" s="454"/>
      <c r="F5" s="359" t="s">
        <v>184</v>
      </c>
      <c r="G5" s="454"/>
      <c r="H5" s="359" t="s">
        <v>144</v>
      </c>
      <c r="I5" s="452"/>
      <c r="J5" s="453" t="s">
        <v>145</v>
      </c>
      <c r="K5" s="454"/>
      <c r="L5" s="359" t="s">
        <v>146</v>
      </c>
      <c r="M5" s="454"/>
      <c r="N5" s="359" t="s">
        <v>147</v>
      </c>
      <c r="O5" s="454"/>
      <c r="P5" s="359" t="s">
        <v>148</v>
      </c>
      <c r="Q5" s="452"/>
    </row>
    <row r="6" spans="1:17" s="22" customFormat="1" ht="30" customHeight="1" thickBot="1">
      <c r="A6" s="182"/>
      <c r="B6" s="182" t="s">
        <v>21</v>
      </c>
      <c r="C6" s="183"/>
      <c r="D6" s="184" t="s">
        <v>149</v>
      </c>
      <c r="E6" s="185" t="s">
        <v>150</v>
      </c>
      <c r="F6" s="186" t="s">
        <v>149</v>
      </c>
      <c r="G6" s="186" t="s">
        <v>150</v>
      </c>
      <c r="H6" s="186" t="s">
        <v>149</v>
      </c>
      <c r="I6" s="185" t="s">
        <v>150</v>
      </c>
      <c r="J6" s="300" t="s">
        <v>149</v>
      </c>
      <c r="K6" s="186" t="s">
        <v>150</v>
      </c>
      <c r="L6" s="186" t="s">
        <v>149</v>
      </c>
      <c r="M6" s="186" t="s">
        <v>150</v>
      </c>
      <c r="N6" s="186" t="s">
        <v>149</v>
      </c>
      <c r="O6" s="186" t="s">
        <v>150</v>
      </c>
      <c r="P6" s="186" t="s">
        <v>149</v>
      </c>
      <c r="Q6" s="185" t="s">
        <v>150</v>
      </c>
    </row>
    <row r="7" spans="1:17" s="104" customFormat="1" ht="31.5" customHeight="1">
      <c r="A7" s="101"/>
      <c r="B7" s="151" t="s">
        <v>125</v>
      </c>
      <c r="C7" s="178"/>
      <c r="D7" s="179">
        <f>J7+L7+P7</f>
        <v>13.6</v>
      </c>
      <c r="E7" s="249">
        <v>162.01</v>
      </c>
      <c r="F7" s="180">
        <v>0</v>
      </c>
      <c r="G7" s="180">
        <v>0</v>
      </c>
      <c r="H7" s="180">
        <v>0</v>
      </c>
      <c r="I7" s="303">
        <v>0</v>
      </c>
      <c r="J7" s="301">
        <v>11.1</v>
      </c>
      <c r="K7" s="249">
        <v>149.51</v>
      </c>
      <c r="L7" s="180">
        <v>2.5</v>
      </c>
      <c r="M7" s="249">
        <v>12.5</v>
      </c>
      <c r="N7" s="180">
        <v>0</v>
      </c>
      <c r="O7" s="180">
        <v>0</v>
      </c>
      <c r="P7" s="180">
        <v>0</v>
      </c>
      <c r="Q7" s="172">
        <v>0</v>
      </c>
    </row>
    <row r="8" spans="1:17" s="169" customFormat="1" ht="31.5" customHeight="1">
      <c r="A8" s="101"/>
      <c r="B8" s="152" t="s">
        <v>126</v>
      </c>
      <c r="C8" s="178"/>
      <c r="D8" s="179">
        <f>F8+H8+J8+L8+N8+P8</f>
        <v>16.6</v>
      </c>
      <c r="E8" s="249">
        <v>184.84</v>
      </c>
      <c r="F8" s="180">
        <v>0</v>
      </c>
      <c r="G8" s="180">
        <v>0</v>
      </c>
      <c r="H8" s="180">
        <v>0</v>
      </c>
      <c r="I8" s="303">
        <v>0</v>
      </c>
      <c r="J8" s="301">
        <v>11.1</v>
      </c>
      <c r="K8" s="249">
        <v>143.59</v>
      </c>
      <c r="L8" s="180">
        <v>2.5</v>
      </c>
      <c r="M8" s="255">
        <v>11.25</v>
      </c>
      <c r="N8" s="180">
        <v>0</v>
      </c>
      <c r="O8" s="180">
        <v>0</v>
      </c>
      <c r="P8" s="180">
        <v>3</v>
      </c>
      <c r="Q8" s="250">
        <v>30</v>
      </c>
    </row>
    <row r="9" spans="1:17" s="104" customFormat="1" ht="31.5" customHeight="1">
      <c r="A9" s="101"/>
      <c r="B9" s="152" t="s">
        <v>127</v>
      </c>
      <c r="C9" s="178"/>
      <c r="D9" s="141">
        <f>J9+L9+P9</f>
        <v>15.2</v>
      </c>
      <c r="E9" s="233">
        <v>161.04</v>
      </c>
      <c r="F9" s="180">
        <v>0</v>
      </c>
      <c r="G9" s="180">
        <v>0</v>
      </c>
      <c r="H9" s="180">
        <v>0</v>
      </c>
      <c r="I9" s="303">
        <v>0</v>
      </c>
      <c r="J9" s="158">
        <v>10.1</v>
      </c>
      <c r="K9" s="249">
        <v>122.64</v>
      </c>
      <c r="L9" s="157">
        <v>2.1</v>
      </c>
      <c r="M9" s="249">
        <v>8.4</v>
      </c>
      <c r="N9" s="180">
        <v>0</v>
      </c>
      <c r="O9" s="180">
        <v>0</v>
      </c>
      <c r="P9" s="155">
        <v>3</v>
      </c>
      <c r="Q9" s="251">
        <v>30</v>
      </c>
    </row>
    <row r="10" spans="1:17" s="104" customFormat="1" ht="31.5" customHeight="1">
      <c r="A10" s="101"/>
      <c r="B10" s="152" t="s">
        <v>128</v>
      </c>
      <c r="C10" s="178"/>
      <c r="D10" s="154">
        <v>11.9</v>
      </c>
      <c r="E10" s="233">
        <v>119.94</v>
      </c>
      <c r="F10" s="180">
        <v>0</v>
      </c>
      <c r="G10" s="180">
        <v>0</v>
      </c>
      <c r="H10" s="180">
        <v>0</v>
      </c>
      <c r="I10" s="303">
        <v>0</v>
      </c>
      <c r="J10" s="158">
        <v>3.4</v>
      </c>
      <c r="K10" s="249">
        <v>28.14</v>
      </c>
      <c r="L10" s="157">
        <v>0.8</v>
      </c>
      <c r="M10" s="249">
        <v>2.4</v>
      </c>
      <c r="N10" s="180">
        <v>0</v>
      </c>
      <c r="O10" s="180">
        <v>0</v>
      </c>
      <c r="P10" s="155">
        <v>7.7</v>
      </c>
      <c r="Q10" s="251">
        <v>89.4</v>
      </c>
    </row>
    <row r="11" spans="1:17" s="104" customFormat="1" ht="31.5" customHeight="1">
      <c r="A11" s="101"/>
      <c r="B11" s="152" t="s">
        <v>139</v>
      </c>
      <c r="C11" s="178"/>
      <c r="D11" s="181">
        <f>J11+L11+P11</f>
        <v>6.699999999999999</v>
      </c>
      <c r="E11" s="233">
        <v>79.7</v>
      </c>
      <c r="F11" s="180">
        <v>0</v>
      </c>
      <c r="G11" s="180">
        <v>0</v>
      </c>
      <c r="H11" s="180">
        <v>0</v>
      </c>
      <c r="I11" s="303">
        <v>0</v>
      </c>
      <c r="J11" s="158">
        <v>0.8</v>
      </c>
      <c r="K11" s="249">
        <v>7.6</v>
      </c>
      <c r="L11" s="157">
        <v>0.8</v>
      </c>
      <c r="M11" s="249">
        <v>8.4</v>
      </c>
      <c r="N11" s="180">
        <v>0</v>
      </c>
      <c r="O11" s="180">
        <v>0</v>
      </c>
      <c r="P11" s="155">
        <v>5.1</v>
      </c>
      <c r="Q11" s="251">
        <v>63.7</v>
      </c>
    </row>
    <row r="12" spans="1:17" s="104" customFormat="1" ht="31.5" customHeight="1">
      <c r="A12" s="101"/>
      <c r="B12" s="152" t="s">
        <v>140</v>
      </c>
      <c r="C12" s="178"/>
      <c r="D12" s="181">
        <v>8</v>
      </c>
      <c r="E12" s="233">
        <v>102.7</v>
      </c>
      <c r="F12" s="180">
        <v>0.5</v>
      </c>
      <c r="G12" s="180">
        <v>5</v>
      </c>
      <c r="H12" s="180">
        <v>0</v>
      </c>
      <c r="I12" s="303">
        <v>0</v>
      </c>
      <c r="J12" s="158">
        <v>3.1</v>
      </c>
      <c r="K12" s="249">
        <v>44.76</v>
      </c>
      <c r="L12" s="157">
        <v>0.9</v>
      </c>
      <c r="M12" s="249">
        <v>6.48</v>
      </c>
      <c r="N12" s="180">
        <v>0</v>
      </c>
      <c r="O12" s="180">
        <v>0</v>
      </c>
      <c r="P12" s="155">
        <v>3.5</v>
      </c>
      <c r="Q12" s="251">
        <v>46.46</v>
      </c>
    </row>
    <row r="13" spans="1:17" s="104" customFormat="1" ht="31.5" customHeight="1">
      <c r="A13" s="101"/>
      <c r="B13" s="152" t="s">
        <v>141</v>
      </c>
      <c r="C13" s="178"/>
      <c r="D13" s="181">
        <v>3.4</v>
      </c>
      <c r="E13" s="233">
        <v>31.7</v>
      </c>
      <c r="F13" s="180">
        <v>0.5</v>
      </c>
      <c r="G13" s="180">
        <v>5</v>
      </c>
      <c r="H13" s="180">
        <v>0</v>
      </c>
      <c r="I13" s="303">
        <v>0</v>
      </c>
      <c r="J13" s="158" t="s">
        <v>80</v>
      </c>
      <c r="K13" s="145" t="s">
        <v>80</v>
      </c>
      <c r="L13" s="157">
        <v>1.6</v>
      </c>
      <c r="M13" s="249">
        <v>13.44</v>
      </c>
      <c r="N13" s="180">
        <v>0</v>
      </c>
      <c r="O13" s="180">
        <v>0</v>
      </c>
      <c r="P13" s="155">
        <v>1.3</v>
      </c>
      <c r="Q13" s="251">
        <v>13.26</v>
      </c>
    </row>
    <row r="14" spans="1:17" s="104" customFormat="1" ht="31.5" customHeight="1">
      <c r="A14" s="101"/>
      <c r="B14" s="152" t="s">
        <v>142</v>
      </c>
      <c r="C14" s="178"/>
      <c r="D14" s="181">
        <v>3.65</v>
      </c>
      <c r="E14" s="233">
        <v>30.4</v>
      </c>
      <c r="F14" s="180">
        <v>0.55</v>
      </c>
      <c r="G14" s="180">
        <v>6.16</v>
      </c>
      <c r="H14" s="180">
        <v>0</v>
      </c>
      <c r="I14" s="303">
        <v>0</v>
      </c>
      <c r="J14" s="158" t="s">
        <v>80</v>
      </c>
      <c r="K14" s="145" t="s">
        <v>80</v>
      </c>
      <c r="L14" s="157">
        <v>1.7</v>
      </c>
      <c r="M14" s="249">
        <v>12.24</v>
      </c>
      <c r="N14" s="180">
        <v>0</v>
      </c>
      <c r="O14" s="180">
        <v>0</v>
      </c>
      <c r="P14" s="155">
        <v>1.4</v>
      </c>
      <c r="Q14" s="251">
        <v>12</v>
      </c>
    </row>
    <row r="15" spans="1:17" s="104" customFormat="1" ht="31.5" customHeight="1">
      <c r="A15" s="101"/>
      <c r="B15" s="152" t="s">
        <v>143</v>
      </c>
      <c r="C15" s="178"/>
      <c r="D15" s="181">
        <v>4.1</v>
      </c>
      <c r="E15" s="233">
        <v>44.21</v>
      </c>
      <c r="F15" s="180">
        <v>0.6</v>
      </c>
      <c r="G15" s="180">
        <v>7.92</v>
      </c>
      <c r="H15" s="180">
        <v>0</v>
      </c>
      <c r="I15" s="303">
        <v>0</v>
      </c>
      <c r="J15" s="158" t="s">
        <v>80</v>
      </c>
      <c r="K15" s="145" t="s">
        <v>80</v>
      </c>
      <c r="L15" s="157">
        <v>1.8</v>
      </c>
      <c r="M15" s="249">
        <v>14.04</v>
      </c>
      <c r="N15" s="180">
        <v>0</v>
      </c>
      <c r="O15" s="180">
        <v>0</v>
      </c>
      <c r="P15" s="155">
        <v>1.7</v>
      </c>
      <c r="Q15" s="251">
        <v>22.25</v>
      </c>
    </row>
    <row r="16" spans="1:17" s="104" customFormat="1" ht="31.5" customHeight="1">
      <c r="A16" s="101"/>
      <c r="B16" s="153" t="s">
        <v>134</v>
      </c>
      <c r="C16" s="178"/>
      <c r="D16" s="181">
        <v>4.18</v>
      </c>
      <c r="E16" s="233">
        <v>56.26</v>
      </c>
      <c r="F16" s="180">
        <v>0.55</v>
      </c>
      <c r="G16" s="180">
        <v>5.72</v>
      </c>
      <c r="H16" s="180">
        <v>0</v>
      </c>
      <c r="I16" s="303">
        <v>0</v>
      </c>
      <c r="J16" s="158" t="s">
        <v>80</v>
      </c>
      <c r="K16" s="145" t="s">
        <v>80</v>
      </c>
      <c r="L16" s="157">
        <v>2.1</v>
      </c>
      <c r="M16" s="249">
        <v>20.16</v>
      </c>
      <c r="N16" s="180">
        <v>0</v>
      </c>
      <c r="O16" s="180">
        <v>0</v>
      </c>
      <c r="P16" s="155">
        <v>1.5299999999999998</v>
      </c>
      <c r="Q16" s="251">
        <v>30.38</v>
      </c>
    </row>
    <row r="17" spans="1:17" s="104" customFormat="1" ht="31.5" customHeight="1">
      <c r="A17" s="101"/>
      <c r="B17" s="153" t="s">
        <v>169</v>
      </c>
      <c r="C17" s="178"/>
      <c r="D17" s="181">
        <v>15.3</v>
      </c>
      <c r="E17" s="233">
        <v>173.2</v>
      </c>
      <c r="F17" s="180">
        <v>4.7</v>
      </c>
      <c r="G17" s="180">
        <v>37.6</v>
      </c>
      <c r="H17" s="180">
        <v>0</v>
      </c>
      <c r="I17" s="303">
        <v>0</v>
      </c>
      <c r="J17" s="302" t="s">
        <v>80</v>
      </c>
      <c r="K17" s="249" t="s">
        <v>80</v>
      </c>
      <c r="L17" s="249">
        <v>5</v>
      </c>
      <c r="M17" s="249">
        <v>47.6</v>
      </c>
      <c r="N17" s="180">
        <v>0</v>
      </c>
      <c r="O17" s="180">
        <v>0</v>
      </c>
      <c r="P17" s="155">
        <v>5.6</v>
      </c>
      <c r="Q17" s="251">
        <v>88</v>
      </c>
    </row>
    <row r="18" spans="1:17" s="104" customFormat="1" ht="31.5" customHeight="1">
      <c r="A18" s="101"/>
      <c r="B18" s="153" t="s">
        <v>172</v>
      </c>
      <c r="C18" s="178"/>
      <c r="D18" s="181">
        <v>17.8</v>
      </c>
      <c r="E18" s="233">
        <v>215.6</v>
      </c>
      <c r="F18" s="180">
        <v>4.8</v>
      </c>
      <c r="G18" s="180">
        <v>46.2</v>
      </c>
      <c r="H18" s="180">
        <v>0</v>
      </c>
      <c r="I18" s="303">
        <v>0</v>
      </c>
      <c r="J18" s="302">
        <v>2.6</v>
      </c>
      <c r="K18" s="249">
        <v>32.1</v>
      </c>
      <c r="L18" s="249">
        <v>5.4</v>
      </c>
      <c r="M18" s="249">
        <v>52</v>
      </c>
      <c r="N18" s="180">
        <v>0</v>
      </c>
      <c r="O18" s="180">
        <v>0</v>
      </c>
      <c r="P18" s="155">
        <v>5</v>
      </c>
      <c r="Q18" s="251">
        <v>85.2</v>
      </c>
    </row>
    <row r="19" spans="1:17" s="104" customFormat="1" ht="31.5" customHeight="1">
      <c r="A19" s="101"/>
      <c r="B19" s="153" t="s">
        <v>200</v>
      </c>
      <c r="C19" s="178"/>
      <c r="D19" s="181">
        <v>18.32</v>
      </c>
      <c r="E19" s="233">
        <v>201.523</v>
      </c>
      <c r="F19" s="180">
        <v>4.91</v>
      </c>
      <c r="G19" s="180">
        <v>39.28</v>
      </c>
      <c r="H19" s="180">
        <v>0</v>
      </c>
      <c r="I19" s="303">
        <v>0</v>
      </c>
      <c r="J19" s="302" t="s">
        <v>80</v>
      </c>
      <c r="K19" s="249" t="s">
        <v>80</v>
      </c>
      <c r="L19" s="249">
        <v>4.83</v>
      </c>
      <c r="M19" s="249">
        <v>40.572</v>
      </c>
      <c r="N19" s="180">
        <v>0</v>
      </c>
      <c r="O19" s="180">
        <v>0</v>
      </c>
      <c r="P19" s="155">
        <v>8.58</v>
      </c>
      <c r="Q19" s="251">
        <v>121.67</v>
      </c>
    </row>
    <row r="20" spans="1:17" s="104" customFormat="1" ht="31.5" customHeight="1">
      <c r="A20" s="101"/>
      <c r="B20" s="153" t="s">
        <v>225</v>
      </c>
      <c r="C20" s="178"/>
      <c r="D20" s="181">
        <v>17.1</v>
      </c>
      <c r="E20" s="233">
        <v>215.7</v>
      </c>
      <c r="F20" s="180">
        <v>5</v>
      </c>
      <c r="G20" s="180">
        <v>64.1</v>
      </c>
      <c r="H20" s="180">
        <v>0</v>
      </c>
      <c r="I20" s="303">
        <v>0</v>
      </c>
      <c r="J20" s="302">
        <v>2.8</v>
      </c>
      <c r="K20" s="249">
        <v>35</v>
      </c>
      <c r="L20" s="249">
        <v>3.8</v>
      </c>
      <c r="M20" s="249">
        <v>36.8</v>
      </c>
      <c r="N20" s="180">
        <v>0</v>
      </c>
      <c r="O20" s="180">
        <v>0</v>
      </c>
      <c r="P20" s="155">
        <v>5.4</v>
      </c>
      <c r="Q20" s="251">
        <v>79.8</v>
      </c>
    </row>
    <row r="21" spans="1:17" s="104" customFormat="1" ht="31.5" customHeight="1" thickBot="1">
      <c r="A21" s="101"/>
      <c r="B21" s="153" t="s">
        <v>226</v>
      </c>
      <c r="C21" s="253"/>
      <c r="D21" s="181">
        <v>18.1</v>
      </c>
      <c r="E21" s="233">
        <v>209.6</v>
      </c>
      <c r="F21" s="180">
        <v>7.5</v>
      </c>
      <c r="G21" s="180">
        <v>90.2</v>
      </c>
      <c r="H21" s="180">
        <v>0</v>
      </c>
      <c r="I21" s="303">
        <v>0</v>
      </c>
      <c r="J21" s="302">
        <v>3.5</v>
      </c>
      <c r="K21" s="249">
        <v>43.7</v>
      </c>
      <c r="L21" s="249">
        <v>3.9</v>
      </c>
      <c r="M21" s="249">
        <v>37.7</v>
      </c>
      <c r="N21" s="180">
        <v>0</v>
      </c>
      <c r="O21" s="180">
        <v>0</v>
      </c>
      <c r="P21" s="155">
        <v>3.1</v>
      </c>
      <c r="Q21" s="251">
        <v>37.9</v>
      </c>
    </row>
    <row r="22" spans="1:17" s="104" customFormat="1" ht="31.5" customHeight="1" thickBot="1">
      <c r="A22" s="101"/>
      <c r="B22" s="325" t="s">
        <v>238</v>
      </c>
      <c r="C22" s="101"/>
      <c r="D22" s="328">
        <v>18.8</v>
      </c>
      <c r="E22" s="248">
        <v>227</v>
      </c>
      <c r="F22" s="254">
        <v>7.8</v>
      </c>
      <c r="G22" s="254">
        <v>93.8</v>
      </c>
      <c r="H22" s="329">
        <v>0</v>
      </c>
      <c r="I22" s="329">
        <v>0</v>
      </c>
      <c r="J22" s="330">
        <v>3.7</v>
      </c>
      <c r="K22" s="256">
        <v>46.2</v>
      </c>
      <c r="L22" s="256">
        <v>3.9</v>
      </c>
      <c r="M22" s="256">
        <v>37.8</v>
      </c>
      <c r="N22" s="180">
        <v>0</v>
      </c>
      <c r="O22" s="180">
        <v>0</v>
      </c>
      <c r="P22" s="246">
        <v>3.3</v>
      </c>
      <c r="Q22" s="252">
        <v>49.1</v>
      </c>
    </row>
    <row r="23" spans="1:16" s="65" customFormat="1" ht="13.5" customHeight="1">
      <c r="A23" s="65" t="s">
        <v>243</v>
      </c>
      <c r="D23" s="67"/>
      <c r="E23" s="67"/>
      <c r="F23" s="67"/>
      <c r="G23" s="67"/>
      <c r="H23" s="67"/>
      <c r="I23" s="67"/>
      <c r="J23" s="434" t="s">
        <v>239</v>
      </c>
      <c r="K23" s="450"/>
      <c r="L23" s="450"/>
      <c r="M23" s="450"/>
      <c r="N23" s="450"/>
      <c r="O23" s="451"/>
      <c r="P23" s="436"/>
    </row>
    <row r="24" spans="2:10" ht="15">
      <c r="B24" s="260"/>
      <c r="J24" s="20"/>
    </row>
  </sheetData>
  <sheetProtection/>
  <mergeCells count="12">
    <mergeCell ref="L5:M5"/>
    <mergeCell ref="F5:G5"/>
    <mergeCell ref="J23:P23"/>
    <mergeCell ref="H5:I5"/>
    <mergeCell ref="J5:K5"/>
    <mergeCell ref="P3:Q3"/>
    <mergeCell ref="P4:Q4"/>
    <mergeCell ref="A2:I2"/>
    <mergeCell ref="J2:Q2"/>
    <mergeCell ref="N5:O5"/>
    <mergeCell ref="P5:Q5"/>
    <mergeCell ref="D5:E5"/>
  </mergeCells>
  <printOptions/>
  <pageMargins left="1.1811023622047245" right="1.1811023622047245" top="1.1811023622047245" bottom="1.1811023622047245" header="0.5118110236220472" footer="0.9055118110236221"/>
  <pageSetup horizontalDpi="600" verticalDpi="600" orientation="portrait" paperSize="9" scale="9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6"/>
  <sheetViews>
    <sheetView showGridLines="0" view="pageBreakPreview" zoomScaleSheetLayoutView="100" zoomScalePageLayoutView="0"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3" sqref="A23"/>
    </sheetView>
  </sheetViews>
  <sheetFormatPr defaultColWidth="9.00390625" defaultRowHeight="16.5"/>
  <cols>
    <col min="1" max="1" width="19.375" style="62" customWidth="1"/>
    <col min="2" max="11" width="13.625" style="62" customWidth="1"/>
    <col min="12" max="16384" width="9.00390625" style="62" customWidth="1"/>
  </cols>
  <sheetData>
    <row r="1" spans="1:11" s="126" customFormat="1" ht="18" customHeight="1">
      <c r="A1" s="280" t="s">
        <v>24</v>
      </c>
      <c r="I1" s="455" t="s">
        <v>32</v>
      </c>
      <c r="J1" s="455"/>
      <c r="K1" s="455"/>
    </row>
    <row r="2" spans="1:11" s="50" customFormat="1" ht="18" customHeight="1">
      <c r="A2" s="349" t="s">
        <v>224</v>
      </c>
      <c r="B2" s="349"/>
      <c r="C2" s="349"/>
      <c r="D2" s="349"/>
      <c r="E2" s="349"/>
      <c r="F2" s="349"/>
      <c r="G2" s="389" t="s">
        <v>210</v>
      </c>
      <c r="H2" s="389"/>
      <c r="I2" s="389"/>
      <c r="J2" s="389"/>
      <c r="K2" s="389"/>
    </row>
    <row r="3" spans="5:10" s="126" customFormat="1" ht="15" customHeight="1">
      <c r="E3" s="187"/>
      <c r="J3" s="188"/>
    </row>
    <row r="4" spans="5:10" s="126" customFormat="1" ht="15" customHeight="1" thickBot="1">
      <c r="E4" s="189"/>
      <c r="J4" s="194"/>
    </row>
    <row r="5" spans="1:11" s="63" customFormat="1" ht="18" customHeight="1">
      <c r="A5" s="457" t="s">
        <v>8</v>
      </c>
      <c r="B5" s="459" t="s">
        <v>181</v>
      </c>
      <c r="C5" s="460"/>
      <c r="D5" s="460"/>
      <c r="E5" s="460"/>
      <c r="F5" s="460"/>
      <c r="G5" s="460" t="s">
        <v>182</v>
      </c>
      <c r="H5" s="460"/>
      <c r="I5" s="460"/>
      <c r="J5" s="460"/>
      <c r="K5" s="460"/>
    </row>
    <row r="6" spans="1:11" s="63" customFormat="1" ht="18" customHeight="1">
      <c r="A6" s="401"/>
      <c r="B6" s="51" t="s">
        <v>0</v>
      </c>
      <c r="C6" s="52" t="s">
        <v>61</v>
      </c>
      <c r="D6" s="52" t="s">
        <v>62</v>
      </c>
      <c r="E6" s="52" t="s">
        <v>1</v>
      </c>
      <c r="F6" s="308" t="s">
        <v>2</v>
      </c>
      <c r="G6" s="304" t="s">
        <v>48</v>
      </c>
      <c r="H6" s="52" t="s">
        <v>61</v>
      </c>
      <c r="I6" s="52" t="s">
        <v>62</v>
      </c>
      <c r="J6" s="52" t="s">
        <v>1</v>
      </c>
      <c r="K6" s="308" t="s">
        <v>2</v>
      </c>
    </row>
    <row r="7" spans="1:11" s="63" customFormat="1" ht="18" customHeight="1" thickBot="1">
      <c r="A7" s="458"/>
      <c r="B7" s="53" t="s">
        <v>3</v>
      </c>
      <c r="C7" s="54" t="s">
        <v>4</v>
      </c>
      <c r="D7" s="54" t="s">
        <v>5</v>
      </c>
      <c r="E7" s="54" t="s">
        <v>6</v>
      </c>
      <c r="F7" s="309" t="s">
        <v>7</v>
      </c>
      <c r="G7" s="305" t="s">
        <v>3</v>
      </c>
      <c r="H7" s="54" t="s">
        <v>4</v>
      </c>
      <c r="I7" s="54" t="s">
        <v>5</v>
      </c>
      <c r="J7" s="54" t="s">
        <v>6</v>
      </c>
      <c r="K7" s="309" t="s">
        <v>7</v>
      </c>
    </row>
    <row r="8" spans="1:12" s="193" customFormat="1" ht="36" customHeight="1">
      <c r="A8" s="151" t="s">
        <v>135</v>
      </c>
      <c r="B8" s="190">
        <v>136</v>
      </c>
      <c r="C8" s="191" t="s">
        <v>80</v>
      </c>
      <c r="D8" s="191">
        <v>136</v>
      </c>
      <c r="E8" s="191" t="s">
        <v>80</v>
      </c>
      <c r="F8" s="310" t="s">
        <v>80</v>
      </c>
      <c r="G8" s="306">
        <v>410</v>
      </c>
      <c r="H8" s="191" t="s">
        <v>80</v>
      </c>
      <c r="I8" s="191">
        <v>410</v>
      </c>
      <c r="J8" s="191" t="s">
        <v>80</v>
      </c>
      <c r="K8" s="310" t="s">
        <v>80</v>
      </c>
      <c r="L8" s="192"/>
    </row>
    <row r="9" spans="1:12" s="193" customFormat="1" ht="36" customHeight="1">
      <c r="A9" s="152" t="s">
        <v>126</v>
      </c>
      <c r="B9" s="190">
        <v>195</v>
      </c>
      <c r="C9" s="191" t="s">
        <v>80</v>
      </c>
      <c r="D9" s="191">
        <v>195</v>
      </c>
      <c r="E9" s="191" t="s">
        <v>80</v>
      </c>
      <c r="F9" s="310" t="s">
        <v>80</v>
      </c>
      <c r="G9" s="306">
        <v>585</v>
      </c>
      <c r="H9" s="191" t="s">
        <v>80</v>
      </c>
      <c r="I9" s="191">
        <v>585</v>
      </c>
      <c r="J9" s="191" t="s">
        <v>80</v>
      </c>
      <c r="K9" s="310" t="s">
        <v>80</v>
      </c>
      <c r="L9" s="192"/>
    </row>
    <row r="10" spans="1:12" s="193" customFormat="1" ht="36" customHeight="1">
      <c r="A10" s="152" t="s">
        <v>127</v>
      </c>
      <c r="B10" s="190">
        <v>197</v>
      </c>
      <c r="C10" s="191" t="s">
        <v>80</v>
      </c>
      <c r="D10" s="191">
        <v>197</v>
      </c>
      <c r="E10" s="191" t="s">
        <v>80</v>
      </c>
      <c r="F10" s="310" t="s">
        <v>80</v>
      </c>
      <c r="G10" s="306">
        <v>591</v>
      </c>
      <c r="H10" s="191" t="s">
        <v>80</v>
      </c>
      <c r="I10" s="191">
        <v>591</v>
      </c>
      <c r="J10" s="191" t="s">
        <v>80</v>
      </c>
      <c r="K10" s="310" t="s">
        <v>80</v>
      </c>
      <c r="L10" s="192"/>
    </row>
    <row r="11" spans="1:12" s="193" customFormat="1" ht="36" customHeight="1">
      <c r="A11" s="152" t="s">
        <v>128</v>
      </c>
      <c r="B11" s="190">
        <v>302</v>
      </c>
      <c r="C11" s="191" t="s">
        <v>80</v>
      </c>
      <c r="D11" s="191">
        <v>302</v>
      </c>
      <c r="E11" s="191" t="s">
        <v>80</v>
      </c>
      <c r="F11" s="310" t="s">
        <v>80</v>
      </c>
      <c r="G11" s="306">
        <v>906</v>
      </c>
      <c r="H11" s="191" t="s">
        <v>80</v>
      </c>
      <c r="I11" s="191">
        <v>906</v>
      </c>
      <c r="J11" s="191" t="s">
        <v>80</v>
      </c>
      <c r="K11" s="310" t="s">
        <v>80</v>
      </c>
      <c r="L11" s="192"/>
    </row>
    <row r="12" spans="1:12" s="193" customFormat="1" ht="36" customHeight="1">
      <c r="A12" s="152" t="s">
        <v>139</v>
      </c>
      <c r="B12" s="190">
        <v>305</v>
      </c>
      <c r="C12" s="191" t="s">
        <v>80</v>
      </c>
      <c r="D12" s="191">
        <v>305</v>
      </c>
      <c r="E12" s="191" t="s">
        <v>80</v>
      </c>
      <c r="F12" s="310" t="s">
        <v>80</v>
      </c>
      <c r="G12" s="306">
        <v>915</v>
      </c>
      <c r="H12" s="191" t="s">
        <v>80</v>
      </c>
      <c r="I12" s="191">
        <v>915</v>
      </c>
      <c r="J12" s="191" t="s">
        <v>80</v>
      </c>
      <c r="K12" s="310" t="s">
        <v>80</v>
      </c>
      <c r="L12" s="192"/>
    </row>
    <row r="13" spans="1:12" s="193" customFormat="1" ht="36" customHeight="1">
      <c r="A13" s="152" t="s">
        <v>140</v>
      </c>
      <c r="B13" s="190">
        <v>290</v>
      </c>
      <c r="C13" s="191" t="s">
        <v>80</v>
      </c>
      <c r="D13" s="191">
        <v>290</v>
      </c>
      <c r="E13" s="191" t="s">
        <v>80</v>
      </c>
      <c r="F13" s="310" t="s">
        <v>80</v>
      </c>
      <c r="G13" s="306">
        <v>870</v>
      </c>
      <c r="H13" s="191" t="s">
        <v>80</v>
      </c>
      <c r="I13" s="191">
        <v>870</v>
      </c>
      <c r="J13" s="191" t="s">
        <v>80</v>
      </c>
      <c r="K13" s="310" t="s">
        <v>80</v>
      </c>
      <c r="L13" s="192"/>
    </row>
    <row r="14" spans="1:12" s="193" customFormat="1" ht="36" customHeight="1">
      <c r="A14" s="152" t="s">
        <v>141</v>
      </c>
      <c r="B14" s="190">
        <v>443</v>
      </c>
      <c r="C14" s="191" t="s">
        <v>80</v>
      </c>
      <c r="D14" s="191">
        <v>443</v>
      </c>
      <c r="E14" s="191" t="s">
        <v>80</v>
      </c>
      <c r="F14" s="310" t="s">
        <v>80</v>
      </c>
      <c r="G14" s="306">
        <v>1329</v>
      </c>
      <c r="H14" s="191" t="s">
        <v>80</v>
      </c>
      <c r="I14" s="191" t="s">
        <v>114</v>
      </c>
      <c r="J14" s="191" t="s">
        <v>80</v>
      </c>
      <c r="K14" s="310" t="s">
        <v>80</v>
      </c>
      <c r="L14" s="192"/>
    </row>
    <row r="15" spans="1:12" s="193" customFormat="1" ht="36" customHeight="1">
      <c r="A15" s="152" t="s">
        <v>142</v>
      </c>
      <c r="B15" s="190">
        <v>283</v>
      </c>
      <c r="C15" s="191" t="s">
        <v>80</v>
      </c>
      <c r="D15" s="191">
        <v>283</v>
      </c>
      <c r="E15" s="191" t="s">
        <v>80</v>
      </c>
      <c r="F15" s="310" t="s">
        <v>80</v>
      </c>
      <c r="G15" s="306">
        <v>422</v>
      </c>
      <c r="H15" s="191" t="s">
        <v>80</v>
      </c>
      <c r="I15" s="191">
        <v>422</v>
      </c>
      <c r="J15" s="191" t="s">
        <v>80</v>
      </c>
      <c r="K15" s="310" t="s">
        <v>80</v>
      </c>
      <c r="L15" s="192"/>
    </row>
    <row r="16" spans="1:12" s="193" customFormat="1" ht="36" customHeight="1">
      <c r="A16" s="152" t="s">
        <v>143</v>
      </c>
      <c r="B16" s="190">
        <v>86</v>
      </c>
      <c r="C16" s="191" t="s">
        <v>80</v>
      </c>
      <c r="D16" s="191">
        <v>86</v>
      </c>
      <c r="E16" s="191" t="s">
        <v>80</v>
      </c>
      <c r="F16" s="310" t="s">
        <v>80</v>
      </c>
      <c r="G16" s="306">
        <v>434</v>
      </c>
      <c r="H16" s="191" t="s">
        <v>80</v>
      </c>
      <c r="I16" s="191">
        <v>434</v>
      </c>
      <c r="J16" s="191" t="s">
        <v>80</v>
      </c>
      <c r="K16" s="310" t="s">
        <v>80</v>
      </c>
      <c r="L16" s="192"/>
    </row>
    <row r="17" spans="1:12" s="193" customFormat="1" ht="36" customHeight="1">
      <c r="A17" s="153" t="s">
        <v>134</v>
      </c>
      <c r="B17" s="190">
        <v>145</v>
      </c>
      <c r="C17" s="191" t="s">
        <v>80</v>
      </c>
      <c r="D17" s="191">
        <v>145</v>
      </c>
      <c r="E17" s="191" t="s">
        <v>80</v>
      </c>
      <c r="F17" s="310" t="s">
        <v>80</v>
      </c>
      <c r="G17" s="306">
        <v>435</v>
      </c>
      <c r="H17" s="191" t="s">
        <v>80</v>
      </c>
      <c r="I17" s="191">
        <v>435</v>
      </c>
      <c r="J17" s="191" t="s">
        <v>80</v>
      </c>
      <c r="K17" s="310" t="s">
        <v>80</v>
      </c>
      <c r="L17" s="192"/>
    </row>
    <row r="18" spans="1:12" s="193" customFormat="1" ht="36" customHeight="1">
      <c r="A18" s="153" t="s">
        <v>169</v>
      </c>
      <c r="B18" s="190">
        <v>148</v>
      </c>
      <c r="C18" s="191" t="s">
        <v>80</v>
      </c>
      <c r="D18" s="191">
        <v>148</v>
      </c>
      <c r="E18" s="191" t="s">
        <v>80</v>
      </c>
      <c r="F18" s="310" t="s">
        <v>80</v>
      </c>
      <c r="G18" s="306">
        <v>445</v>
      </c>
      <c r="H18" s="191" t="s">
        <v>80</v>
      </c>
      <c r="I18" s="191">
        <v>445</v>
      </c>
      <c r="J18" s="191" t="s">
        <v>80</v>
      </c>
      <c r="K18" s="310" t="s">
        <v>80</v>
      </c>
      <c r="L18" s="192"/>
    </row>
    <row r="19" spans="1:12" s="193" customFormat="1" ht="36" customHeight="1">
      <c r="A19" s="153" t="s">
        <v>172</v>
      </c>
      <c r="B19" s="190">
        <v>162</v>
      </c>
      <c r="C19" s="191" t="s">
        <v>80</v>
      </c>
      <c r="D19" s="191">
        <v>162</v>
      </c>
      <c r="E19" s="191" t="s">
        <v>80</v>
      </c>
      <c r="F19" s="310" t="s">
        <v>80</v>
      </c>
      <c r="G19" s="306">
        <v>486</v>
      </c>
      <c r="H19" s="191" t="s">
        <v>80</v>
      </c>
      <c r="I19" s="191">
        <v>486</v>
      </c>
      <c r="J19" s="191" t="s">
        <v>80</v>
      </c>
      <c r="K19" s="310" t="s">
        <v>80</v>
      </c>
      <c r="L19" s="192"/>
    </row>
    <row r="20" spans="1:12" s="193" customFormat="1" ht="36" customHeight="1">
      <c r="A20" s="153" t="s">
        <v>200</v>
      </c>
      <c r="B20" s="190">
        <v>165</v>
      </c>
      <c r="C20" s="191" t="s">
        <v>80</v>
      </c>
      <c r="D20" s="191">
        <v>165</v>
      </c>
      <c r="E20" s="191" t="s">
        <v>80</v>
      </c>
      <c r="F20" s="310" t="s">
        <v>80</v>
      </c>
      <c r="G20" s="306">
        <v>488</v>
      </c>
      <c r="H20" s="191" t="s">
        <v>80</v>
      </c>
      <c r="I20" s="191">
        <v>488</v>
      </c>
      <c r="J20" s="191" t="s">
        <v>80</v>
      </c>
      <c r="K20" s="310" t="s">
        <v>80</v>
      </c>
      <c r="L20" s="192"/>
    </row>
    <row r="21" spans="1:12" s="193" customFormat="1" ht="36" customHeight="1">
      <c r="A21" s="153" t="s">
        <v>232</v>
      </c>
      <c r="B21" s="190">
        <v>170</v>
      </c>
      <c r="C21" s="191" t="s">
        <v>80</v>
      </c>
      <c r="D21" s="191">
        <v>170</v>
      </c>
      <c r="E21" s="191" t="s">
        <v>80</v>
      </c>
      <c r="F21" s="310" t="s">
        <v>80</v>
      </c>
      <c r="G21" s="306">
        <v>495</v>
      </c>
      <c r="H21" s="191" t="s">
        <v>80</v>
      </c>
      <c r="I21" s="191">
        <v>495</v>
      </c>
      <c r="J21" s="191" t="s">
        <v>80</v>
      </c>
      <c r="K21" s="310" t="s">
        <v>80</v>
      </c>
      <c r="L21" s="192"/>
    </row>
    <row r="22" spans="1:36" s="78" customFormat="1" ht="32.25" customHeight="1" thickBot="1">
      <c r="A22" s="215" t="s">
        <v>231</v>
      </c>
      <c r="B22" s="331">
        <v>170</v>
      </c>
      <c r="C22" s="332" t="s">
        <v>236</v>
      </c>
      <c r="D22" s="333">
        <v>170</v>
      </c>
      <c r="E22" s="332" t="s">
        <v>236</v>
      </c>
      <c r="F22" s="334" t="s">
        <v>236</v>
      </c>
      <c r="G22" s="335">
        <v>495</v>
      </c>
      <c r="H22" s="332" t="s">
        <v>236</v>
      </c>
      <c r="I22" s="333">
        <v>495</v>
      </c>
      <c r="J22" s="332" t="s">
        <v>236</v>
      </c>
      <c r="K22" s="334" t="s">
        <v>236</v>
      </c>
      <c r="L22" s="312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</row>
    <row r="23" spans="1:12" s="319" customFormat="1" ht="32.25" customHeight="1" thickBot="1" thickTop="1">
      <c r="A23" s="325" t="s">
        <v>238</v>
      </c>
      <c r="B23" s="307">
        <v>112</v>
      </c>
      <c r="C23" s="271" t="s">
        <v>236</v>
      </c>
      <c r="D23" s="272">
        <v>112</v>
      </c>
      <c r="E23" s="271" t="s">
        <v>236</v>
      </c>
      <c r="F23" s="311" t="s">
        <v>236</v>
      </c>
      <c r="G23" s="307">
        <v>301</v>
      </c>
      <c r="H23" s="271" t="s">
        <v>236</v>
      </c>
      <c r="I23" s="272">
        <v>301</v>
      </c>
      <c r="J23" s="271" t="s">
        <v>236</v>
      </c>
      <c r="K23" s="311" t="s">
        <v>236</v>
      </c>
      <c r="L23" s="312"/>
    </row>
    <row r="24" spans="1:36" s="63" customFormat="1" ht="16.5" customHeight="1">
      <c r="A24" s="456" t="s">
        <v>244</v>
      </c>
      <c r="B24" s="448"/>
      <c r="C24" s="64"/>
      <c r="D24" s="64"/>
      <c r="E24" s="64"/>
      <c r="F24" s="64"/>
      <c r="G24" s="434" t="s">
        <v>240</v>
      </c>
      <c r="H24" s="435"/>
      <c r="I24" s="435"/>
      <c r="J24" s="435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</row>
    <row r="25" spans="1:10" ht="15">
      <c r="A25" s="260"/>
      <c r="B25" s="64"/>
      <c r="C25" s="64"/>
      <c r="D25" s="64"/>
      <c r="E25" s="64" t="s">
        <v>151</v>
      </c>
      <c r="F25" s="64"/>
      <c r="G25" s="64"/>
      <c r="H25" s="64"/>
      <c r="I25" s="64"/>
      <c r="J25" s="64"/>
    </row>
    <row r="26" spans="2:10" ht="15">
      <c r="B26" s="64"/>
      <c r="C26" s="64"/>
      <c r="D26" s="64"/>
      <c r="E26" s="64"/>
      <c r="F26" s="64"/>
      <c r="G26" s="64"/>
      <c r="H26" s="64"/>
      <c r="I26" s="64"/>
      <c r="J26" s="64"/>
    </row>
  </sheetData>
  <sheetProtection/>
  <mergeCells count="8">
    <mergeCell ref="I1:K1"/>
    <mergeCell ref="G24:J24"/>
    <mergeCell ref="A24:B24"/>
    <mergeCell ref="A2:F2"/>
    <mergeCell ref="G2:K2"/>
    <mergeCell ref="A5:A7"/>
    <mergeCell ref="B5:F5"/>
    <mergeCell ref="G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showGridLines="0" view="pageBreakPreview" zoomScaleSheetLayoutView="10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9.00390625" defaultRowHeight="16.5"/>
  <cols>
    <col min="1" max="1" width="18.75390625" style="1" customWidth="1"/>
    <col min="2" max="8" width="9.625" style="1" customWidth="1"/>
    <col min="9" max="16384" width="9.00390625" style="1" customWidth="1"/>
  </cols>
  <sheetData>
    <row r="1" spans="1:8" s="2" customFormat="1" ht="18" customHeight="1">
      <c r="A1" s="279" t="s">
        <v>203</v>
      </c>
      <c r="H1" s="34"/>
    </row>
    <row r="2" spans="1:8" s="5" customFormat="1" ht="34.5" customHeight="1">
      <c r="A2" s="461" t="s">
        <v>211</v>
      </c>
      <c r="B2" s="462"/>
      <c r="C2" s="462"/>
      <c r="D2" s="462"/>
      <c r="E2" s="462"/>
      <c r="F2" s="462"/>
      <c r="G2" s="462"/>
      <c r="H2" s="462"/>
    </row>
    <row r="3" spans="7:8" s="3" customFormat="1" ht="25.5" customHeight="1" thickBot="1">
      <c r="G3" s="463" t="s">
        <v>216</v>
      </c>
      <c r="H3" s="463"/>
    </row>
    <row r="4" spans="1:8" s="104" customFormat="1" ht="21" customHeight="1">
      <c r="A4" s="195" t="s">
        <v>9</v>
      </c>
      <c r="B4" s="196" t="s">
        <v>50</v>
      </c>
      <c r="C4" s="197" t="s">
        <v>51</v>
      </c>
      <c r="D4" s="197" t="s">
        <v>52</v>
      </c>
      <c r="E4" s="197" t="s">
        <v>53</v>
      </c>
      <c r="F4" s="197" t="s">
        <v>54</v>
      </c>
      <c r="G4" s="197" t="s">
        <v>55</v>
      </c>
      <c r="H4" s="198" t="s">
        <v>56</v>
      </c>
    </row>
    <row r="5" spans="1:8" s="104" customFormat="1" ht="21" customHeight="1" thickBot="1">
      <c r="A5" s="108" t="s">
        <v>10</v>
      </c>
      <c r="B5" s="199" t="s">
        <v>57</v>
      </c>
      <c r="C5" s="200" t="s">
        <v>49</v>
      </c>
      <c r="D5" s="200" t="s">
        <v>38</v>
      </c>
      <c r="E5" s="200" t="s">
        <v>58</v>
      </c>
      <c r="F5" s="200" t="s">
        <v>40</v>
      </c>
      <c r="G5" s="200" t="s">
        <v>59</v>
      </c>
      <c r="H5" s="201" t="s">
        <v>39</v>
      </c>
    </row>
    <row r="6" spans="1:8" s="104" customFormat="1" ht="31.5" customHeight="1">
      <c r="A6" s="151" t="s">
        <v>152</v>
      </c>
      <c r="B6" s="114">
        <v>19401</v>
      </c>
      <c r="C6" s="115" t="s">
        <v>80</v>
      </c>
      <c r="D6" s="115">
        <v>25</v>
      </c>
      <c r="E6" s="115">
        <v>19251</v>
      </c>
      <c r="F6" s="115">
        <v>89</v>
      </c>
      <c r="G6" s="115">
        <v>0</v>
      </c>
      <c r="H6" s="116">
        <v>36</v>
      </c>
    </row>
    <row r="7" spans="1:8" s="104" customFormat="1" ht="31.5" customHeight="1">
      <c r="A7" s="152" t="s">
        <v>126</v>
      </c>
      <c r="B7" s="114">
        <f>SUM(C7:H7)</f>
        <v>19260</v>
      </c>
      <c r="C7" s="115" t="s">
        <v>80</v>
      </c>
      <c r="D7" s="115">
        <v>23</v>
      </c>
      <c r="E7" s="115">
        <v>19081</v>
      </c>
      <c r="F7" s="115">
        <v>95</v>
      </c>
      <c r="G7" s="115" t="s">
        <v>80</v>
      </c>
      <c r="H7" s="116">
        <v>61</v>
      </c>
    </row>
    <row r="8" spans="1:8" s="104" customFormat="1" ht="31.5" customHeight="1">
      <c r="A8" s="152" t="s">
        <v>127</v>
      </c>
      <c r="B8" s="114">
        <f>SUM(C8:H8)</f>
        <v>21484</v>
      </c>
      <c r="C8" s="115" t="s">
        <v>80</v>
      </c>
      <c r="D8" s="115">
        <v>9</v>
      </c>
      <c r="E8" s="115">
        <v>21013</v>
      </c>
      <c r="F8" s="115">
        <v>112</v>
      </c>
      <c r="G8" s="115" t="s">
        <v>80</v>
      </c>
      <c r="H8" s="116">
        <v>350</v>
      </c>
    </row>
    <row r="9" spans="1:8" s="104" customFormat="1" ht="31.5" customHeight="1">
      <c r="A9" s="152" t="s">
        <v>128</v>
      </c>
      <c r="B9" s="114">
        <f>SUM(C9:H9)</f>
        <v>19534</v>
      </c>
      <c r="C9" s="115" t="s">
        <v>80</v>
      </c>
      <c r="D9" s="115" t="s">
        <v>80</v>
      </c>
      <c r="E9" s="115">
        <v>18855</v>
      </c>
      <c r="F9" s="115">
        <v>119</v>
      </c>
      <c r="G9" s="115" t="s">
        <v>80</v>
      </c>
      <c r="H9" s="116">
        <v>560</v>
      </c>
    </row>
    <row r="10" spans="1:8" s="104" customFormat="1" ht="31.5" customHeight="1">
      <c r="A10" s="152" t="s">
        <v>139</v>
      </c>
      <c r="B10" s="114">
        <f>SUM(C10:H10)</f>
        <v>18394</v>
      </c>
      <c r="C10" s="115" t="s">
        <v>80</v>
      </c>
      <c r="D10" s="115" t="s">
        <v>80</v>
      </c>
      <c r="E10" s="115">
        <v>16965</v>
      </c>
      <c r="F10" s="115">
        <v>99</v>
      </c>
      <c r="G10" s="115" t="s">
        <v>80</v>
      </c>
      <c r="H10" s="116">
        <v>1330</v>
      </c>
    </row>
    <row r="11" spans="1:8" s="104" customFormat="1" ht="31.5" customHeight="1">
      <c r="A11" s="152" t="s">
        <v>140</v>
      </c>
      <c r="B11" s="114">
        <v>18893</v>
      </c>
      <c r="C11" s="115" t="s">
        <v>80</v>
      </c>
      <c r="D11" s="115" t="s">
        <v>80</v>
      </c>
      <c r="E11" s="115">
        <v>17403</v>
      </c>
      <c r="F11" s="115">
        <v>144</v>
      </c>
      <c r="G11" s="115" t="s">
        <v>80</v>
      </c>
      <c r="H11" s="116">
        <v>1346</v>
      </c>
    </row>
    <row r="12" spans="1:8" s="104" customFormat="1" ht="31.5" customHeight="1">
      <c r="A12" s="152" t="s">
        <v>141</v>
      </c>
      <c r="B12" s="114">
        <v>16351</v>
      </c>
      <c r="C12" s="115" t="s">
        <v>80</v>
      </c>
      <c r="D12" s="115" t="s">
        <v>80</v>
      </c>
      <c r="E12" s="115">
        <v>15882</v>
      </c>
      <c r="F12" s="115">
        <v>171</v>
      </c>
      <c r="G12" s="115" t="s">
        <v>80</v>
      </c>
      <c r="H12" s="116">
        <v>298</v>
      </c>
    </row>
    <row r="13" spans="1:8" s="104" customFormat="1" ht="31.5" customHeight="1">
      <c r="A13" s="152" t="s">
        <v>142</v>
      </c>
      <c r="B13" s="114">
        <v>16287</v>
      </c>
      <c r="C13" s="115" t="s">
        <v>80</v>
      </c>
      <c r="D13" s="115" t="s">
        <v>80</v>
      </c>
      <c r="E13" s="115">
        <v>15691</v>
      </c>
      <c r="F13" s="115">
        <v>177</v>
      </c>
      <c r="G13" s="115" t="s">
        <v>80</v>
      </c>
      <c r="H13" s="116">
        <v>419</v>
      </c>
    </row>
    <row r="14" spans="1:8" s="104" customFormat="1" ht="31.5" customHeight="1">
      <c r="A14" s="152" t="s">
        <v>143</v>
      </c>
      <c r="B14" s="114">
        <v>15524</v>
      </c>
      <c r="C14" s="115" t="s">
        <v>80</v>
      </c>
      <c r="D14" s="115" t="s">
        <v>80</v>
      </c>
      <c r="E14" s="115">
        <v>14936</v>
      </c>
      <c r="F14" s="115">
        <v>176</v>
      </c>
      <c r="G14" s="115" t="s">
        <v>80</v>
      </c>
      <c r="H14" s="116">
        <v>412</v>
      </c>
    </row>
    <row r="15" spans="1:8" s="104" customFormat="1" ht="31.5" customHeight="1">
      <c r="A15" s="153" t="s">
        <v>134</v>
      </c>
      <c r="B15" s="114">
        <v>15470</v>
      </c>
      <c r="C15" s="115" t="s">
        <v>80</v>
      </c>
      <c r="D15" s="115" t="s">
        <v>80</v>
      </c>
      <c r="E15" s="115">
        <v>14891</v>
      </c>
      <c r="F15" s="115">
        <v>161</v>
      </c>
      <c r="G15" s="115" t="s">
        <v>80</v>
      </c>
      <c r="H15" s="116">
        <v>418</v>
      </c>
    </row>
    <row r="16" spans="1:8" s="104" customFormat="1" ht="31.5" customHeight="1">
      <c r="A16" s="153" t="s">
        <v>169</v>
      </c>
      <c r="B16" s="114">
        <v>15649</v>
      </c>
      <c r="C16" s="115" t="s">
        <v>80</v>
      </c>
      <c r="D16" s="115" t="s">
        <v>80</v>
      </c>
      <c r="E16" s="115">
        <v>15093</v>
      </c>
      <c r="F16" s="115">
        <v>191</v>
      </c>
      <c r="G16" s="115" t="s">
        <v>80</v>
      </c>
      <c r="H16" s="116">
        <v>365</v>
      </c>
    </row>
    <row r="17" spans="1:8" s="104" customFormat="1" ht="31.5" customHeight="1">
      <c r="A17" s="153" t="s">
        <v>172</v>
      </c>
      <c r="B17" s="114">
        <v>14825</v>
      </c>
      <c r="C17" s="115" t="s">
        <v>80</v>
      </c>
      <c r="D17" s="115" t="s">
        <v>80</v>
      </c>
      <c r="E17" s="115">
        <v>14329</v>
      </c>
      <c r="F17" s="115">
        <v>220</v>
      </c>
      <c r="G17" s="115" t="s">
        <v>80</v>
      </c>
      <c r="H17" s="116">
        <v>276</v>
      </c>
    </row>
    <row r="18" spans="1:8" s="104" customFormat="1" ht="31.5" customHeight="1">
      <c r="A18" s="153" t="s">
        <v>200</v>
      </c>
      <c r="B18" s="114">
        <v>12812</v>
      </c>
      <c r="C18" s="115" t="s">
        <v>80</v>
      </c>
      <c r="D18" s="115" t="s">
        <v>80</v>
      </c>
      <c r="E18" s="115">
        <v>12291</v>
      </c>
      <c r="F18" s="115">
        <v>236</v>
      </c>
      <c r="G18" s="115" t="s">
        <v>80</v>
      </c>
      <c r="H18" s="116">
        <v>285</v>
      </c>
    </row>
    <row r="19" spans="1:8" s="104" customFormat="1" ht="31.5" customHeight="1">
      <c r="A19" s="153" t="s">
        <v>227</v>
      </c>
      <c r="B19" s="114">
        <v>12501</v>
      </c>
      <c r="C19" s="115" t="s">
        <v>80</v>
      </c>
      <c r="D19" s="115" t="s">
        <v>80</v>
      </c>
      <c r="E19" s="115">
        <v>12006</v>
      </c>
      <c r="F19" s="115">
        <v>235</v>
      </c>
      <c r="G19" s="115" t="s">
        <v>80</v>
      </c>
      <c r="H19" s="116">
        <v>260</v>
      </c>
    </row>
    <row r="20" spans="1:8" s="104" customFormat="1" ht="31.5" customHeight="1">
      <c r="A20" s="153" t="s">
        <v>231</v>
      </c>
      <c r="B20" s="114">
        <v>10619</v>
      </c>
      <c r="C20" s="115" t="s">
        <v>80</v>
      </c>
      <c r="D20" s="115" t="s">
        <v>80</v>
      </c>
      <c r="E20" s="115">
        <v>10101</v>
      </c>
      <c r="F20" s="115">
        <v>240</v>
      </c>
      <c r="G20" s="115" t="s">
        <v>80</v>
      </c>
      <c r="H20" s="116">
        <v>278</v>
      </c>
    </row>
    <row r="21" spans="1:8" s="104" customFormat="1" ht="31.5" customHeight="1" thickBot="1">
      <c r="A21" s="153" t="s">
        <v>238</v>
      </c>
      <c r="B21" s="257">
        <v>9326</v>
      </c>
      <c r="C21" s="258" t="s">
        <v>80</v>
      </c>
      <c r="D21" s="258" t="s">
        <v>80</v>
      </c>
      <c r="E21" s="258">
        <v>8884</v>
      </c>
      <c r="F21" s="258">
        <v>250</v>
      </c>
      <c r="G21" s="258" t="s">
        <v>80</v>
      </c>
      <c r="H21" s="259">
        <v>192</v>
      </c>
    </row>
    <row r="22" spans="1:9" s="63" customFormat="1" ht="16.5" customHeight="1">
      <c r="A22" s="464" t="s">
        <v>244</v>
      </c>
      <c r="B22" s="465"/>
      <c r="C22" s="64"/>
      <c r="D22" s="64"/>
      <c r="E22" s="64"/>
      <c r="F22" s="64"/>
      <c r="G22" s="64"/>
      <c r="H22" s="64"/>
      <c r="I22" s="64"/>
    </row>
    <row r="23" s="3" customFormat="1" ht="12.75" customHeight="1">
      <c r="A23" s="260" t="s">
        <v>241</v>
      </c>
    </row>
    <row r="24" s="3" customFormat="1" ht="12.75" customHeight="1"/>
    <row r="25" s="3" customFormat="1" ht="12.75" customHeight="1"/>
  </sheetData>
  <sheetProtection/>
  <mergeCells count="3">
    <mergeCell ref="A2:H2"/>
    <mergeCell ref="G3:H3"/>
    <mergeCell ref="A22:B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2020-09-17T08:24:58Z</cp:lastPrinted>
  <dcterms:created xsi:type="dcterms:W3CDTF">1999-07-17T03:52:56Z</dcterms:created>
  <dcterms:modified xsi:type="dcterms:W3CDTF">2020-09-25T07:22:42Z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-2020857718</vt:i4>
  </property>
  <property fmtid="{D5CDD505-2E9C-101B-9397-08002B2CF9AE}" pid="3" name="_EmailSubject">
    <vt:lpwstr>統計要覽-農林漁牧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