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里基層工作經費\里基層工作經費季報表\112年\"/>
    </mc:Choice>
  </mc:AlternateContent>
  <xr:revisionPtr revIDLastSave="0" documentId="13_ncr:1_{18DD195F-BADD-4CD6-BB88-6BD7C7F00E07}" xr6:coauthVersionLast="47" xr6:coauthVersionMax="47" xr10:uidLastSave="{00000000-0000-0000-0000-000000000000}"/>
  <bookViews>
    <workbookView xWindow="-120" yWindow="-120" windowWidth="29040" windowHeight="15840" tabRatio="852" xr2:uid="{00000000-000D-0000-FFFF-FFFF00000000}"/>
  </bookViews>
  <sheets>
    <sheet name="第4季" sheetId="192" r:id="rId1"/>
  </sheets>
  <definedNames>
    <definedName name="_xlnm.Print_Area" localSheetId="0">第4季!$A$12:$Q$40</definedName>
  </definedNames>
  <calcPr calcId="191029"/>
</workbook>
</file>

<file path=xl/calcChain.xml><?xml version="1.0" encoding="utf-8"?>
<calcChain xmlns="http://schemas.openxmlformats.org/spreadsheetml/2006/main">
  <c r="P6" i="192" l="1"/>
  <c r="R6" i="192" s="1"/>
  <c r="C39" i="192"/>
  <c r="D39" i="192"/>
  <c r="Q8" i="192"/>
  <c r="O8" i="192"/>
  <c r="M8" i="192"/>
  <c r="G8" i="192"/>
  <c r="F8" i="192"/>
  <c r="E8" i="192"/>
  <c r="D8" i="192"/>
  <c r="B8" i="192"/>
  <c r="P7" i="192"/>
  <c r="O39" i="192"/>
  <c r="N8" i="192" s="1"/>
  <c r="C8" i="192"/>
  <c r="Q7" i="192"/>
  <c r="R39" i="192"/>
  <c r="K8" i="192"/>
  <c r="J8" i="192"/>
  <c r="I8" i="192"/>
  <c r="H8" i="192"/>
  <c r="P39" i="192"/>
  <c r="N39" i="192"/>
  <c r="M39" i="192"/>
  <c r="L8" i="192" s="1"/>
  <c r="L39" i="192"/>
  <c r="K39" i="192"/>
  <c r="J39" i="192"/>
  <c r="I39" i="192"/>
  <c r="H39" i="192"/>
  <c r="G39" i="192"/>
  <c r="F39" i="192"/>
  <c r="E39" i="192"/>
  <c r="Q38" i="192"/>
  <c r="S38" i="192" s="1"/>
  <c r="Q37" i="192"/>
  <c r="S37" i="192" s="1"/>
  <c r="Q36" i="192"/>
  <c r="S36" i="192" s="1"/>
  <c r="Q35" i="192"/>
  <c r="S35" i="192" s="1"/>
  <c r="Q34" i="192"/>
  <c r="T34" i="192" s="1"/>
  <c r="Q33" i="192"/>
  <c r="T33" i="192" s="1"/>
  <c r="Q32" i="192"/>
  <c r="S32" i="192" s="1"/>
  <c r="Q31" i="192"/>
  <c r="T31" i="192" s="1"/>
  <c r="Q30" i="192"/>
  <c r="S30" i="192" s="1"/>
  <c r="Q29" i="192"/>
  <c r="S29" i="192" s="1"/>
  <c r="Q28" i="192"/>
  <c r="T28" i="192" s="1"/>
  <c r="Q27" i="192"/>
  <c r="S27" i="192" s="1"/>
  <c r="Q26" i="192"/>
  <c r="T26" i="192" s="1"/>
  <c r="Q25" i="192"/>
  <c r="S25" i="192" s="1"/>
  <c r="Q24" i="192"/>
  <c r="S24" i="192" s="1"/>
  <c r="Q23" i="192"/>
  <c r="Q22" i="192"/>
  <c r="S22" i="192" s="1"/>
  <c r="Q21" i="192"/>
  <c r="S21" i="192" s="1"/>
  <c r="Q20" i="192"/>
  <c r="S20" i="192" s="1"/>
  <c r="Q19" i="192"/>
  <c r="S19" i="192" s="1"/>
  <c r="Q18" i="192"/>
  <c r="S18" i="192" s="1"/>
  <c r="Q17" i="192"/>
  <c r="S17" i="192" s="1"/>
  <c r="Q16" i="192"/>
  <c r="S16" i="192" s="1"/>
  <c r="S6" i="192" l="1"/>
  <c r="P8" i="192"/>
  <c r="S8" i="192" s="1"/>
  <c r="S26" i="192"/>
  <c r="T36" i="192"/>
  <c r="S33" i="192"/>
  <c r="T25" i="192"/>
  <c r="T24" i="192"/>
  <c r="S7" i="192"/>
  <c r="T37" i="192"/>
  <c r="T35" i="192"/>
  <c r="T30" i="192"/>
  <c r="S28" i="192"/>
  <c r="T22" i="192"/>
  <c r="T21" i="192"/>
  <c r="T20" i="192"/>
  <c r="T19" i="192"/>
  <c r="T18" i="192"/>
  <c r="T17" i="192"/>
  <c r="T16" i="192"/>
  <c r="T38" i="192"/>
  <c r="S34" i="192"/>
  <c r="T32" i="192"/>
  <c r="S31" i="192"/>
  <c r="Q39" i="192"/>
  <c r="T27" i="192"/>
  <c r="T23" i="192"/>
  <c r="S23" i="192"/>
  <c r="R8" i="192" l="1"/>
  <c r="S39" i="192"/>
  <c r="R7" i="192" s="1"/>
</calcChain>
</file>

<file path=xl/sharedStrings.xml><?xml version="1.0" encoding="utf-8"?>
<sst xmlns="http://schemas.openxmlformats.org/spreadsheetml/2006/main" count="107" uniqueCount="51">
  <si>
    <t>編號</t>
  </si>
  <si>
    <t>里別</t>
    <phoneticPr fontId="7" type="noConversion"/>
  </si>
  <si>
    <t>九斗里</t>
    <phoneticPr fontId="7" type="noConversion"/>
  </si>
  <si>
    <t>頭洲里</t>
    <phoneticPr fontId="7" type="noConversion"/>
  </si>
  <si>
    <t>後湖里</t>
    <phoneticPr fontId="7" type="noConversion"/>
  </si>
  <si>
    <t>新生里</t>
    <phoneticPr fontId="7" type="noConversion"/>
  </si>
  <si>
    <t>東明里</t>
    <phoneticPr fontId="7" type="noConversion"/>
  </si>
  <si>
    <t>社子里</t>
    <phoneticPr fontId="7" type="noConversion"/>
  </si>
  <si>
    <t>深圳里</t>
    <phoneticPr fontId="7" type="noConversion"/>
  </si>
  <si>
    <t>新屋里</t>
    <phoneticPr fontId="7" type="noConversion"/>
  </si>
  <si>
    <t>埔頂里</t>
    <phoneticPr fontId="7" type="noConversion"/>
  </si>
  <si>
    <t>赤欄里</t>
    <phoneticPr fontId="7" type="noConversion"/>
  </si>
  <si>
    <t>清華里</t>
    <phoneticPr fontId="7" type="noConversion"/>
  </si>
  <si>
    <t>蚵間里</t>
    <phoneticPr fontId="7" type="noConversion"/>
  </si>
  <si>
    <t>下埔里</t>
    <phoneticPr fontId="7" type="noConversion"/>
  </si>
  <si>
    <t>永興里</t>
    <phoneticPr fontId="7" type="noConversion"/>
  </si>
  <si>
    <t>石磊里</t>
    <phoneticPr fontId="7" type="noConversion"/>
  </si>
  <si>
    <t>永安里</t>
    <phoneticPr fontId="7" type="noConversion"/>
  </si>
  <si>
    <t>笨港里</t>
    <phoneticPr fontId="7" type="noConversion"/>
  </si>
  <si>
    <t>槺榔里</t>
    <phoneticPr fontId="7" type="noConversion"/>
  </si>
  <si>
    <t>大坡里</t>
    <phoneticPr fontId="7" type="noConversion"/>
  </si>
  <si>
    <t>後庄里</t>
    <phoneticPr fontId="7" type="noConversion"/>
  </si>
  <si>
    <t>望間里</t>
    <phoneticPr fontId="7" type="noConversion"/>
  </si>
  <si>
    <t>石牌里</t>
    <phoneticPr fontId="7" type="noConversion"/>
  </si>
  <si>
    <t>下田里</t>
    <phoneticPr fontId="7" type="noConversion"/>
  </si>
  <si>
    <t>里環境清潔</t>
    <phoneticPr fontId="7" type="noConversion"/>
  </si>
  <si>
    <t>路燈照明</t>
  </si>
  <si>
    <t>溝渠疏通</t>
  </si>
  <si>
    <t>里守望相助</t>
    <phoneticPr fontId="7" type="noConversion"/>
  </si>
  <si>
    <t>災害防救</t>
    <phoneticPr fontId="7" type="noConversion"/>
  </si>
  <si>
    <t>里公務設備</t>
    <phoneticPr fontId="7" type="noConversion"/>
  </si>
  <si>
    <t>其他</t>
  </si>
  <si>
    <t>執行數</t>
  </si>
  <si>
    <t>撥付數</t>
  </si>
  <si>
    <t>件數</t>
  </si>
  <si>
    <t>Ａ</t>
  </si>
  <si>
    <t>Ｂ</t>
  </si>
  <si>
    <t>（元）</t>
  </si>
  <si>
    <t>截至上季
執行數</t>
    <phoneticPr fontId="7" type="noConversion"/>
  </si>
  <si>
    <t>本季
執行數</t>
    <phoneticPr fontId="7" type="noConversion"/>
  </si>
  <si>
    <t>截至本季
執行數</t>
    <phoneticPr fontId="7" type="noConversion"/>
  </si>
  <si>
    <t>　　　承辦人　            　　　　　　　　　　主辦課課長　　　　　　                 　　　　會計主任　　　　　　　　　　　　　　           　區長</t>
    <phoneticPr fontId="7" type="noConversion"/>
  </si>
  <si>
    <t>執行數Ａ</t>
  </si>
  <si>
    <t>結餘數</t>
    <phoneticPr fontId="2" type="noConversion"/>
  </si>
  <si>
    <t>D=B-A</t>
    <phoneticPr fontId="2" type="noConversion"/>
  </si>
  <si>
    <t>C=A/B</t>
    <phoneticPr fontId="2" type="noConversion"/>
  </si>
  <si>
    <t>備註</t>
    <phoneticPr fontId="2" type="noConversion"/>
  </si>
  <si>
    <t>執行率</t>
    <phoneticPr fontId="2" type="noConversion"/>
  </si>
  <si>
    <t>（%）</t>
    <phoneticPr fontId="2" type="noConversion"/>
  </si>
  <si>
    <r>
      <t>桃園市新屋區112年度第 4 季（10至12月）里基層工作經費執行情形累計表</t>
    </r>
    <r>
      <rPr>
        <b/>
        <sz val="12"/>
        <color theme="1"/>
        <rFont val="標楷體"/>
        <family val="4"/>
        <charset val="136"/>
      </rPr>
      <t>　                填表日期：113年1月19日</t>
    </r>
    <phoneticPr fontId="7" type="noConversion"/>
  </si>
  <si>
    <t>桃園市新屋區112年度第 4 季（10至12月）里基層工作經費執行情形累計表　                填表日期：113年1月19日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</si>
</sst>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.0%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00B05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3">
      <alignment vertical="center"/>
    </xf>
    <xf numFmtId="176" fontId="6" fillId="0" borderId="3" xfId="3" applyNumberFormat="1" applyFont="1" applyBorder="1" applyAlignment="1">
      <alignment vertical="center" wrapText="1"/>
    </xf>
    <xf numFmtId="177" fontId="6" fillId="2" borderId="3" xfId="3" applyNumberFormat="1" applyFont="1" applyFill="1" applyBorder="1" applyAlignment="1">
      <alignment vertical="center" wrapText="1"/>
    </xf>
    <xf numFmtId="0" fontId="9" fillId="0" borderId="0" xfId="3" applyFont="1">
      <alignment vertical="center"/>
    </xf>
    <xf numFmtId="177" fontId="9" fillId="0" borderId="0" xfId="3" applyNumberFormat="1" applyFont="1">
      <alignment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top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vertical="top" wrapText="1"/>
    </xf>
    <xf numFmtId="0" fontId="6" fillId="3" borderId="1" xfId="3" applyFont="1" applyFill="1" applyBorder="1" applyAlignment="1">
      <alignment horizontal="center" vertical="center" wrapText="1"/>
    </xf>
    <xf numFmtId="0" fontId="1" fillId="3" borderId="3" xfId="3" applyFill="1" applyBorder="1" applyAlignment="1">
      <alignment vertical="center" wrapText="1"/>
    </xf>
    <xf numFmtId="0" fontId="6" fillId="3" borderId="9" xfId="3" applyFont="1" applyFill="1" applyBorder="1" applyAlignment="1">
      <alignment vertical="top" wrapText="1"/>
    </xf>
    <xf numFmtId="176" fontId="6" fillId="3" borderId="3" xfId="3" applyNumberFormat="1" applyFont="1" applyFill="1" applyBorder="1" applyAlignment="1">
      <alignment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0" borderId="0" xfId="3" applyFont="1">
      <alignment vertical="center"/>
    </xf>
    <xf numFmtId="176" fontId="1" fillId="0" borderId="10" xfId="3" applyNumberFormat="1" applyBorder="1">
      <alignment vertical="center"/>
    </xf>
    <xf numFmtId="177" fontId="6" fillId="0" borderId="10" xfId="3" applyNumberFormat="1" applyFont="1" applyBorder="1">
      <alignment vertical="center"/>
    </xf>
    <xf numFmtId="176" fontId="6" fillId="0" borderId="10" xfId="3" applyNumberFormat="1" applyFont="1" applyBorder="1">
      <alignment vertical="center"/>
    </xf>
    <xf numFmtId="176" fontId="6" fillId="3" borderId="1" xfId="3" applyNumberFormat="1" applyFont="1" applyFill="1" applyBorder="1" applyAlignment="1">
      <alignment horizontal="center" vertical="center" wrapText="1"/>
    </xf>
    <xf numFmtId="176" fontId="6" fillId="3" borderId="2" xfId="3" applyNumberFormat="1" applyFont="1" applyFill="1" applyBorder="1" applyAlignment="1">
      <alignment horizontal="center" vertical="center" wrapText="1"/>
    </xf>
    <xf numFmtId="176" fontId="6" fillId="3" borderId="3" xfId="3" applyNumberFormat="1" applyFont="1" applyFill="1" applyBorder="1" applyAlignment="1">
      <alignment horizontal="center" vertical="center" wrapText="1"/>
    </xf>
    <xf numFmtId="176" fontId="1" fillId="3" borderId="3" xfId="3" applyNumberFormat="1" applyFill="1" applyBorder="1" applyAlignment="1">
      <alignment vertical="center" wrapText="1"/>
    </xf>
    <xf numFmtId="178" fontId="6" fillId="0" borderId="10" xfId="3" applyNumberFormat="1" applyFont="1" applyBorder="1">
      <alignment vertical="center"/>
    </xf>
    <xf numFmtId="10" fontId="6" fillId="0" borderId="10" xfId="3" applyNumberFormat="1" applyFont="1" applyBorder="1">
      <alignment vertical="center"/>
    </xf>
    <xf numFmtId="177" fontId="6" fillId="4" borderId="3" xfId="3" applyNumberFormat="1" applyFont="1" applyFill="1" applyBorder="1" applyAlignment="1">
      <alignment vertical="center" wrapText="1"/>
    </xf>
    <xf numFmtId="176" fontId="9" fillId="0" borderId="0" xfId="3" applyNumberFormat="1" applyFont="1">
      <alignment vertical="center"/>
    </xf>
    <xf numFmtId="0" fontId="6" fillId="3" borderId="5" xfId="3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6" fillId="3" borderId="5" xfId="3" applyFont="1" applyFill="1" applyBorder="1" applyAlignment="1">
      <alignment vertical="top" wrapText="1"/>
    </xf>
    <xf numFmtId="0" fontId="6" fillId="3" borderId="8" xfId="3" applyFont="1" applyFill="1" applyBorder="1" applyAlignment="1">
      <alignment vertical="top" wrapText="1"/>
    </xf>
    <xf numFmtId="0" fontId="6" fillId="3" borderId="9" xfId="3" applyFont="1" applyFill="1" applyBorder="1" applyAlignment="1">
      <alignment vertical="top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一般 2 2" xfId="3" xr:uid="{00000000-0005-0000-0000-000002000000}"/>
    <cellStyle name="超連結 2" xfId="2" xr:uid="{00000000-0005-0000-0000-000004000000}"/>
  </cellStyles>
  <dxfs count="0"/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>
          <a:extLst>
            <a:ext uri="{FF2B5EF4-FFF2-40B4-BE49-F238E27FC236}">
              <a16:creationId xmlns:a16="http://schemas.microsoft.com/office/drawing/2014/main" id="{E6A494FE-53C8-4C76-8331-C071459F1037}"/>
            </a:ext>
          </a:extLst>
        </xdr:cNvPr>
        <xdr:cNvGrpSpPr>
          <a:grpSpLocks/>
        </xdr:cNvGrpSpPr>
      </xdr:nvGrpSpPr>
      <xdr:grpSpPr bwMode="auto">
        <a:xfrm>
          <a:off x="0" y="585107"/>
          <a:ext cx="816429" cy="668111"/>
          <a:chOff x="748" y="2508"/>
          <a:chExt cx="2036" cy="1098"/>
        </a:xfrm>
      </xdr:grpSpPr>
      <xdr:sp macro="" textlink="">
        <xdr:nvSpPr>
          <xdr:cNvPr id="3" name="__TH_L33">
            <a:extLst>
              <a:ext uri="{FF2B5EF4-FFF2-40B4-BE49-F238E27FC236}">
                <a16:creationId xmlns:a16="http://schemas.microsoft.com/office/drawing/2014/main" id="{3B9F9916-D8C2-24A6-87B9-BE01877692CC}"/>
              </a:ext>
            </a:extLst>
          </xdr:cNvPr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>
            <a:extLst>
              <a:ext uri="{FF2B5EF4-FFF2-40B4-BE49-F238E27FC236}">
                <a16:creationId xmlns:a16="http://schemas.microsoft.com/office/drawing/2014/main" id="{B4ADCB31-2AFA-9013-2ABE-272E2C4B579D}"/>
              </a:ext>
            </a:extLst>
          </xdr:cNvPr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>
            <a:extLst>
              <a:ext uri="{FF2B5EF4-FFF2-40B4-BE49-F238E27FC236}">
                <a16:creationId xmlns:a16="http://schemas.microsoft.com/office/drawing/2014/main" id="{F3518375-4C1B-6313-467F-F65FFE59BF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>
            <a:extLst>
              <a:ext uri="{FF2B5EF4-FFF2-40B4-BE49-F238E27FC236}">
                <a16:creationId xmlns:a16="http://schemas.microsoft.com/office/drawing/2014/main" id="{1B4E4B4A-2B2E-8328-92C5-A858FBEC9B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>
            <a:extLst>
              <a:ext uri="{FF2B5EF4-FFF2-40B4-BE49-F238E27FC236}">
                <a16:creationId xmlns:a16="http://schemas.microsoft.com/office/drawing/2014/main" id="{29FB4EA5-C49F-2096-9C61-EE5E248B7F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>
            <a:extLst>
              <a:ext uri="{FF2B5EF4-FFF2-40B4-BE49-F238E27FC236}">
                <a16:creationId xmlns:a16="http://schemas.microsoft.com/office/drawing/2014/main" id="{444CCEFE-986A-C232-9E7C-B741E31464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>
            <a:extLst>
              <a:ext uri="{FF2B5EF4-FFF2-40B4-BE49-F238E27FC236}">
                <a16:creationId xmlns:a16="http://schemas.microsoft.com/office/drawing/2014/main" id="{AEFD6F43-7425-E1BA-ED05-60D892804A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>
            <a:extLst>
              <a:ext uri="{FF2B5EF4-FFF2-40B4-BE49-F238E27FC236}">
                <a16:creationId xmlns:a16="http://schemas.microsoft.com/office/drawing/2014/main" id="{A2543549-8213-6EE8-3D7A-AD2FA0FFCA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>
            <a:extLst>
              <a:ext uri="{FF2B5EF4-FFF2-40B4-BE49-F238E27FC236}">
                <a16:creationId xmlns:a16="http://schemas.microsoft.com/office/drawing/2014/main" id="{0757107D-4923-4F61-1A96-EB0AE71000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6556-1B15-4CF7-9B65-84693B52E34F}">
  <sheetPr>
    <tabColor rgb="FF92D050"/>
    <pageSetUpPr fitToPage="1"/>
  </sheetPr>
  <dimension ref="A1:U41"/>
  <sheetViews>
    <sheetView tabSelected="1" zoomScale="70" zoomScaleNormal="70" zoomScaleSheetLayoutView="75" workbookViewId="0">
      <pane xSplit="2" ySplit="13" topLeftCell="C23" activePane="bottomRight" state="frozen"/>
      <selection pane="topRight" activeCell="C1" sqref="C1"/>
      <selection pane="bottomLeft" activeCell="A14" sqref="A14"/>
      <selection pane="bottomRight" activeCell="A2" sqref="A2:U10"/>
    </sheetView>
  </sheetViews>
  <sheetFormatPr defaultRowHeight="16.5"/>
  <cols>
    <col min="1" max="1" width="10.625" style="1" customWidth="1"/>
    <col min="2" max="2" width="9.5" style="1" bestFit="1" customWidth="1"/>
    <col min="3" max="3" width="13.375" style="1" bestFit="1" customWidth="1"/>
    <col min="4" max="4" width="12.5" style="1" customWidth="1"/>
    <col min="5" max="5" width="10.875" style="1" bestFit="1" customWidth="1"/>
    <col min="6" max="6" width="9.25" style="1" bestFit="1" customWidth="1"/>
    <col min="7" max="7" width="13.25" style="1" customWidth="1"/>
    <col min="8" max="8" width="13.625" style="1" customWidth="1"/>
    <col min="9" max="9" width="10.875" style="1" bestFit="1" customWidth="1"/>
    <col min="10" max="10" width="10" style="1" bestFit="1" customWidth="1"/>
    <col min="11" max="11" width="9.25" style="1" bestFit="1" customWidth="1"/>
    <col min="12" max="12" width="9.625" style="1" bestFit="1" customWidth="1"/>
    <col min="13" max="13" width="12.625" style="1" customWidth="1"/>
    <col min="14" max="14" width="12" style="1" customWidth="1"/>
    <col min="15" max="15" width="11.75" style="1" bestFit="1" customWidth="1"/>
    <col min="16" max="16" width="13.375" style="1" bestFit="1" customWidth="1"/>
    <col min="17" max="17" width="14" style="1" bestFit="1" customWidth="1"/>
    <col min="18" max="18" width="14.625" style="1" bestFit="1" customWidth="1"/>
    <col min="19" max="19" width="12.125" style="1" bestFit="1" customWidth="1"/>
    <col min="20" max="16384" width="9" style="1"/>
  </cols>
  <sheetData>
    <row r="1" spans="1:21">
      <c r="A1" s="15"/>
    </row>
    <row r="2" spans="1:21" ht="30" customHeight="1" thickBot="1">
      <c r="A2" s="29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1" ht="17.25" thickBot="1">
      <c r="A3" s="31"/>
      <c r="B3" s="34" t="s">
        <v>25</v>
      </c>
      <c r="C3" s="35"/>
      <c r="D3" s="34" t="s">
        <v>26</v>
      </c>
      <c r="E3" s="35"/>
      <c r="F3" s="34" t="s">
        <v>27</v>
      </c>
      <c r="G3" s="35"/>
      <c r="H3" s="34" t="s">
        <v>28</v>
      </c>
      <c r="I3" s="35"/>
      <c r="J3" s="34" t="s">
        <v>29</v>
      </c>
      <c r="K3" s="35"/>
      <c r="L3" s="34" t="s">
        <v>30</v>
      </c>
      <c r="M3" s="35"/>
      <c r="N3" s="34" t="s">
        <v>31</v>
      </c>
      <c r="O3" s="35"/>
      <c r="P3" s="10" t="s">
        <v>32</v>
      </c>
      <c r="Q3" s="10" t="s">
        <v>33</v>
      </c>
      <c r="R3" s="19" t="s">
        <v>43</v>
      </c>
      <c r="S3" s="19" t="s">
        <v>47</v>
      </c>
      <c r="T3" s="19" t="s">
        <v>46</v>
      </c>
    </row>
    <row r="4" spans="1:21">
      <c r="A4" s="32"/>
      <c r="B4" s="27" t="s">
        <v>34</v>
      </c>
      <c r="C4" s="6" t="s">
        <v>32</v>
      </c>
      <c r="D4" s="27" t="s">
        <v>34</v>
      </c>
      <c r="E4" s="6" t="s">
        <v>32</v>
      </c>
      <c r="F4" s="27" t="s">
        <v>34</v>
      </c>
      <c r="G4" s="6" t="s">
        <v>32</v>
      </c>
      <c r="H4" s="27" t="s">
        <v>34</v>
      </c>
      <c r="I4" s="6" t="s">
        <v>32</v>
      </c>
      <c r="J4" s="27" t="s">
        <v>34</v>
      </c>
      <c r="K4" s="6" t="s">
        <v>32</v>
      </c>
      <c r="L4" s="27" t="s">
        <v>34</v>
      </c>
      <c r="M4" s="6" t="s">
        <v>32</v>
      </c>
      <c r="N4" s="27" t="s">
        <v>34</v>
      </c>
      <c r="O4" s="7" t="s">
        <v>32</v>
      </c>
      <c r="P4" s="6" t="s">
        <v>35</v>
      </c>
      <c r="Q4" s="6" t="s">
        <v>36</v>
      </c>
      <c r="R4" s="20" t="s">
        <v>44</v>
      </c>
      <c r="S4" s="20" t="s">
        <v>45</v>
      </c>
      <c r="T4" s="20"/>
    </row>
    <row r="5" spans="1:21" ht="17.25" thickBot="1">
      <c r="A5" s="33"/>
      <c r="B5" s="28"/>
      <c r="C5" s="8" t="s">
        <v>37</v>
      </c>
      <c r="D5" s="28"/>
      <c r="E5" s="8" t="s">
        <v>37</v>
      </c>
      <c r="F5" s="28"/>
      <c r="G5" s="8" t="s">
        <v>37</v>
      </c>
      <c r="H5" s="28"/>
      <c r="I5" s="8" t="s">
        <v>37</v>
      </c>
      <c r="J5" s="28"/>
      <c r="K5" s="8" t="s">
        <v>37</v>
      </c>
      <c r="L5" s="28"/>
      <c r="M5" s="8" t="s">
        <v>37</v>
      </c>
      <c r="N5" s="28"/>
      <c r="O5" s="9" t="s">
        <v>37</v>
      </c>
      <c r="P5" s="11"/>
      <c r="Q5" s="11"/>
      <c r="R5" s="13"/>
      <c r="S5" s="21" t="s">
        <v>48</v>
      </c>
      <c r="T5" s="22"/>
    </row>
    <row r="6" spans="1:21" ht="35.1" customHeight="1" thickBot="1">
      <c r="A6" s="12" t="s">
        <v>38</v>
      </c>
      <c r="B6" s="2">
        <v>161</v>
      </c>
      <c r="C6" s="2">
        <v>3924119</v>
      </c>
      <c r="D6" s="2">
        <v>1</v>
      </c>
      <c r="E6" s="2">
        <v>193600</v>
      </c>
      <c r="F6" s="2">
        <v>10</v>
      </c>
      <c r="G6" s="2">
        <v>846855</v>
      </c>
      <c r="H6" s="2">
        <v>1</v>
      </c>
      <c r="I6" s="2">
        <v>36000</v>
      </c>
      <c r="J6" s="2">
        <v>0</v>
      </c>
      <c r="K6" s="2">
        <v>0</v>
      </c>
      <c r="L6" s="2">
        <v>221</v>
      </c>
      <c r="M6" s="2">
        <v>1245843</v>
      </c>
      <c r="N6" s="2">
        <v>105</v>
      </c>
      <c r="O6" s="2">
        <v>2398706</v>
      </c>
      <c r="P6" s="2">
        <f>C6+E6+G6+I6+K6+M6+O6</f>
        <v>8645123</v>
      </c>
      <c r="Q6" s="2">
        <v>10350000</v>
      </c>
      <c r="R6" s="17">
        <f>Q6-P6</f>
        <v>1704877</v>
      </c>
      <c r="S6" s="24">
        <f>P6/Q6</f>
        <v>0.83527758454106282</v>
      </c>
      <c r="T6" s="16"/>
    </row>
    <row r="7" spans="1:21" ht="35.1" customHeight="1" thickBot="1">
      <c r="A7" s="12" t="s">
        <v>39</v>
      </c>
      <c r="B7" s="2">
        <v>119</v>
      </c>
      <c r="C7" s="2">
        <v>2392635</v>
      </c>
      <c r="D7" s="2">
        <v>1</v>
      </c>
      <c r="E7" s="2">
        <v>8500</v>
      </c>
      <c r="F7" s="2">
        <v>14</v>
      </c>
      <c r="G7" s="2">
        <v>710636</v>
      </c>
      <c r="H7" s="2">
        <v>3</v>
      </c>
      <c r="I7" s="2">
        <v>65628</v>
      </c>
      <c r="J7" s="2">
        <v>0</v>
      </c>
      <c r="K7" s="2">
        <v>0</v>
      </c>
      <c r="L7" s="2">
        <v>96</v>
      </c>
      <c r="M7" s="2">
        <v>661619</v>
      </c>
      <c r="N7" s="2">
        <v>92</v>
      </c>
      <c r="O7" s="2">
        <v>1315859</v>
      </c>
      <c r="P7" s="2">
        <f>C7+E7+G7+I7+K7+M7+O7</f>
        <v>5154877</v>
      </c>
      <c r="Q7" s="2">
        <f>R39</f>
        <v>3450000</v>
      </c>
      <c r="R7" s="17">
        <f>S39</f>
        <v>-1704877</v>
      </c>
      <c r="S7" s="24">
        <f>P7/Q7</f>
        <v>1.4941672463768116</v>
      </c>
      <c r="T7" s="16"/>
    </row>
    <row r="8" spans="1:21" ht="35.1" customHeight="1" thickBot="1">
      <c r="A8" s="12" t="s">
        <v>40</v>
      </c>
      <c r="B8" s="2">
        <f t="shared" ref="B8:G8" si="0">SUM(B6:B7)</f>
        <v>280</v>
      </c>
      <c r="C8" s="2">
        <f t="shared" si="0"/>
        <v>6316754</v>
      </c>
      <c r="D8" s="2">
        <f t="shared" si="0"/>
        <v>2</v>
      </c>
      <c r="E8" s="2">
        <f t="shared" si="0"/>
        <v>202100</v>
      </c>
      <c r="F8" s="2">
        <f t="shared" si="0"/>
        <v>24</v>
      </c>
      <c r="G8" s="2">
        <f t="shared" si="0"/>
        <v>1557491</v>
      </c>
      <c r="H8" s="2">
        <f t="shared" ref="H8:N8" si="1">SUM(H6:H7)</f>
        <v>4</v>
      </c>
      <c r="I8" s="2">
        <f t="shared" si="1"/>
        <v>101628</v>
      </c>
      <c r="J8" s="2">
        <f t="shared" si="1"/>
        <v>0</v>
      </c>
      <c r="K8" s="2">
        <f t="shared" si="1"/>
        <v>0</v>
      </c>
      <c r="L8" s="2">
        <f t="shared" si="1"/>
        <v>317</v>
      </c>
      <c r="M8" s="2">
        <f>SUM(M6:M7)</f>
        <v>1907462</v>
      </c>
      <c r="N8" s="2">
        <f t="shared" si="1"/>
        <v>197</v>
      </c>
      <c r="O8" s="2">
        <f>SUM(O6:O7)</f>
        <v>3714565</v>
      </c>
      <c r="P8" s="2">
        <f>SUM(P6:P7)</f>
        <v>13800000</v>
      </c>
      <c r="Q8" s="2">
        <f>SUM(Q6:Q7)</f>
        <v>13800000</v>
      </c>
      <c r="R8" s="17">
        <f>Q8-P8</f>
        <v>0</v>
      </c>
      <c r="S8" s="24">
        <f>P8/Q8</f>
        <v>1</v>
      </c>
      <c r="T8" s="16"/>
    </row>
    <row r="9" spans="1:21">
      <c r="A9" s="15"/>
    </row>
    <row r="10" spans="1:21">
      <c r="A10" s="15" t="s">
        <v>41</v>
      </c>
    </row>
    <row r="11" spans="1:21">
      <c r="A11" s="15"/>
    </row>
    <row r="12" spans="1:21" ht="30" customHeight="1" thickBot="1">
      <c r="A12" s="29" t="s">
        <v>50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21" ht="17.25" thickBot="1">
      <c r="A13" s="27" t="s">
        <v>0</v>
      </c>
      <c r="B13" s="27" t="s">
        <v>1</v>
      </c>
      <c r="C13" s="34" t="s">
        <v>25</v>
      </c>
      <c r="D13" s="35"/>
      <c r="E13" s="34" t="s">
        <v>26</v>
      </c>
      <c r="F13" s="35"/>
      <c r="G13" s="34" t="s">
        <v>27</v>
      </c>
      <c r="H13" s="35"/>
      <c r="I13" s="34" t="s">
        <v>28</v>
      </c>
      <c r="J13" s="35"/>
      <c r="K13" s="34" t="s">
        <v>29</v>
      </c>
      <c r="L13" s="35"/>
      <c r="M13" s="34" t="s">
        <v>30</v>
      </c>
      <c r="N13" s="35"/>
      <c r="O13" s="34" t="s">
        <v>31</v>
      </c>
      <c r="P13" s="35"/>
      <c r="Q13" s="27" t="s">
        <v>42</v>
      </c>
      <c r="R13" s="19" t="s">
        <v>33</v>
      </c>
      <c r="S13" s="19" t="s">
        <v>43</v>
      </c>
      <c r="T13" s="19" t="s">
        <v>47</v>
      </c>
      <c r="U13" s="19" t="s">
        <v>46</v>
      </c>
    </row>
    <row r="14" spans="1:21">
      <c r="A14" s="36"/>
      <c r="B14" s="36"/>
      <c r="C14" s="27" t="s">
        <v>34</v>
      </c>
      <c r="D14" s="6" t="s">
        <v>32</v>
      </c>
      <c r="E14" s="27" t="s">
        <v>34</v>
      </c>
      <c r="F14" s="6" t="s">
        <v>32</v>
      </c>
      <c r="G14" s="27" t="s">
        <v>34</v>
      </c>
      <c r="H14" s="6" t="s">
        <v>32</v>
      </c>
      <c r="I14" s="27" t="s">
        <v>34</v>
      </c>
      <c r="J14" s="6" t="s">
        <v>32</v>
      </c>
      <c r="K14" s="27" t="s">
        <v>34</v>
      </c>
      <c r="L14" s="6" t="s">
        <v>32</v>
      </c>
      <c r="M14" s="27" t="s">
        <v>34</v>
      </c>
      <c r="N14" s="7" t="s">
        <v>32</v>
      </c>
      <c r="O14" s="27" t="s">
        <v>34</v>
      </c>
      <c r="P14" s="7" t="s">
        <v>32</v>
      </c>
      <c r="Q14" s="36"/>
      <c r="R14" s="20" t="s">
        <v>36</v>
      </c>
      <c r="S14" s="20" t="s">
        <v>44</v>
      </c>
      <c r="T14" s="20" t="s">
        <v>45</v>
      </c>
      <c r="U14" s="20"/>
    </row>
    <row r="15" spans="1:21" ht="17.25" thickBot="1">
      <c r="A15" s="28"/>
      <c r="B15" s="28"/>
      <c r="C15" s="28"/>
      <c r="D15" s="8" t="s">
        <v>37</v>
      </c>
      <c r="E15" s="28"/>
      <c r="F15" s="8" t="s">
        <v>37</v>
      </c>
      <c r="G15" s="28"/>
      <c r="H15" s="8" t="s">
        <v>37</v>
      </c>
      <c r="I15" s="28"/>
      <c r="J15" s="8" t="s">
        <v>37</v>
      </c>
      <c r="K15" s="28"/>
      <c r="L15" s="8" t="s">
        <v>37</v>
      </c>
      <c r="M15" s="28"/>
      <c r="N15" s="9" t="s">
        <v>37</v>
      </c>
      <c r="O15" s="28"/>
      <c r="P15" s="9" t="s">
        <v>37</v>
      </c>
      <c r="Q15" s="28"/>
      <c r="R15" s="13"/>
      <c r="S15" s="21"/>
      <c r="T15" s="21" t="s">
        <v>48</v>
      </c>
      <c r="U15" s="13"/>
    </row>
    <row r="16" spans="1:21" ht="30" customHeight="1" thickBot="1">
      <c r="A16" s="14">
        <v>1</v>
      </c>
      <c r="B16" s="8" t="s">
        <v>2</v>
      </c>
      <c r="C16" s="3">
        <v>5</v>
      </c>
      <c r="D16" s="3">
        <v>99016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5</v>
      </c>
      <c r="N16" s="3">
        <v>7402</v>
      </c>
      <c r="O16" s="3">
        <v>4</v>
      </c>
      <c r="P16" s="3">
        <v>13289</v>
      </c>
      <c r="Q16" s="3">
        <f t="shared" ref="Q16:Q38" si="2">D16+F16+H16+J16+L16+N16+P16</f>
        <v>119707</v>
      </c>
      <c r="R16" s="18">
        <v>150000</v>
      </c>
      <c r="S16" s="17">
        <f t="shared" ref="S16:S38" si="3">R16-Q16</f>
        <v>30293</v>
      </c>
      <c r="T16" s="23">
        <f t="shared" ref="T16:T28" si="4">Q16/R16</f>
        <v>0.79804666666666668</v>
      </c>
      <c r="U16" s="18"/>
    </row>
    <row r="17" spans="1:21" ht="30" customHeight="1" thickBot="1">
      <c r="A17" s="14">
        <v>2</v>
      </c>
      <c r="B17" s="8" t="s">
        <v>3</v>
      </c>
      <c r="C17" s="3">
        <v>2</v>
      </c>
      <c r="D17" s="3">
        <v>61200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</v>
      </c>
      <c r="N17" s="3">
        <v>9330</v>
      </c>
      <c r="O17" s="3">
        <v>3</v>
      </c>
      <c r="P17" s="3">
        <v>33320</v>
      </c>
      <c r="Q17" s="3">
        <f t="shared" si="2"/>
        <v>103850</v>
      </c>
      <c r="R17" s="18">
        <v>150000</v>
      </c>
      <c r="S17" s="17">
        <f t="shared" si="3"/>
        <v>46150</v>
      </c>
      <c r="T17" s="23">
        <f t="shared" si="4"/>
        <v>0.69233333333333336</v>
      </c>
      <c r="U17" s="18"/>
    </row>
    <row r="18" spans="1:21" ht="30" customHeight="1" thickBot="1">
      <c r="A18" s="14">
        <v>3</v>
      </c>
      <c r="B18" s="8" t="s">
        <v>13</v>
      </c>
      <c r="C18" s="3">
        <v>10</v>
      </c>
      <c r="D18" s="3">
        <v>198281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</v>
      </c>
      <c r="N18" s="3">
        <v>13047</v>
      </c>
      <c r="O18" s="3">
        <v>3</v>
      </c>
      <c r="P18" s="3">
        <v>47200</v>
      </c>
      <c r="Q18" s="3">
        <f t="shared" si="2"/>
        <v>258528</v>
      </c>
      <c r="R18" s="18">
        <v>150000</v>
      </c>
      <c r="S18" s="17">
        <f t="shared" si="3"/>
        <v>-108528</v>
      </c>
      <c r="T18" s="23">
        <f t="shared" si="4"/>
        <v>1.7235199999999999</v>
      </c>
      <c r="U18" s="18"/>
    </row>
    <row r="19" spans="1:21" ht="30" customHeight="1" thickBot="1">
      <c r="A19" s="14">
        <v>4</v>
      </c>
      <c r="B19" s="8" t="s">
        <v>23</v>
      </c>
      <c r="C19" s="3">
        <v>1</v>
      </c>
      <c r="D19" s="3">
        <v>578</v>
      </c>
      <c r="E19" s="3">
        <v>0</v>
      </c>
      <c r="F19" s="3">
        <v>0</v>
      </c>
      <c r="G19" s="3">
        <v>1</v>
      </c>
      <c r="H19" s="3">
        <v>20000</v>
      </c>
      <c r="I19" s="3">
        <v>0</v>
      </c>
      <c r="J19" s="3">
        <v>0</v>
      </c>
      <c r="K19" s="3">
        <v>0</v>
      </c>
      <c r="L19" s="3">
        <v>0</v>
      </c>
      <c r="M19" s="3">
        <v>2</v>
      </c>
      <c r="N19" s="3">
        <v>10990</v>
      </c>
      <c r="O19" s="3">
        <v>2</v>
      </c>
      <c r="P19" s="3">
        <v>63200</v>
      </c>
      <c r="Q19" s="3">
        <f t="shared" si="2"/>
        <v>94768</v>
      </c>
      <c r="R19" s="18">
        <v>150000</v>
      </c>
      <c r="S19" s="17">
        <f t="shared" si="3"/>
        <v>55232</v>
      </c>
      <c r="T19" s="23">
        <f t="shared" si="4"/>
        <v>0.63178666666666672</v>
      </c>
      <c r="U19" s="18"/>
    </row>
    <row r="20" spans="1:21" ht="30" customHeight="1" thickBot="1">
      <c r="A20" s="14">
        <v>5</v>
      </c>
      <c r="B20" s="8" t="s">
        <v>4</v>
      </c>
      <c r="C20" s="3">
        <v>6</v>
      </c>
      <c r="D20" s="3">
        <v>153736</v>
      </c>
      <c r="E20" s="3">
        <v>0</v>
      </c>
      <c r="F20" s="3">
        <v>0</v>
      </c>
      <c r="G20" s="3">
        <v>0</v>
      </c>
      <c r="H20" s="3">
        <v>0</v>
      </c>
      <c r="I20" s="3">
        <v>2</v>
      </c>
      <c r="J20" s="3">
        <v>49628</v>
      </c>
      <c r="K20" s="3">
        <v>0</v>
      </c>
      <c r="L20" s="3">
        <v>0</v>
      </c>
      <c r="M20" s="3">
        <v>5</v>
      </c>
      <c r="N20" s="3">
        <v>97898</v>
      </c>
      <c r="O20" s="3">
        <v>11</v>
      </c>
      <c r="P20" s="3">
        <v>131945</v>
      </c>
      <c r="Q20" s="3">
        <f t="shared" si="2"/>
        <v>433207</v>
      </c>
      <c r="R20" s="18">
        <v>150000</v>
      </c>
      <c r="S20" s="17">
        <f t="shared" si="3"/>
        <v>-283207</v>
      </c>
      <c r="T20" s="23">
        <f t="shared" si="4"/>
        <v>2.8880466666666669</v>
      </c>
      <c r="U20" s="18"/>
    </row>
    <row r="21" spans="1:21" ht="30" customHeight="1" thickBot="1">
      <c r="A21" s="14">
        <v>6</v>
      </c>
      <c r="B21" s="8" t="s">
        <v>5</v>
      </c>
      <c r="C21" s="3">
        <v>1</v>
      </c>
      <c r="D21" s="3">
        <v>57002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4</v>
      </c>
      <c r="N21" s="3">
        <v>11109</v>
      </c>
      <c r="O21" s="3">
        <v>9</v>
      </c>
      <c r="P21" s="3">
        <v>151900</v>
      </c>
      <c r="Q21" s="3">
        <f t="shared" si="2"/>
        <v>220011</v>
      </c>
      <c r="R21" s="18">
        <v>150000</v>
      </c>
      <c r="S21" s="17">
        <f t="shared" si="3"/>
        <v>-70011</v>
      </c>
      <c r="T21" s="23">
        <f t="shared" si="4"/>
        <v>1.4667399999999999</v>
      </c>
      <c r="U21" s="18"/>
    </row>
    <row r="22" spans="1:21" ht="30" customHeight="1" thickBot="1">
      <c r="A22" s="14">
        <v>7</v>
      </c>
      <c r="B22" s="8" t="s">
        <v>7</v>
      </c>
      <c r="C22" s="3">
        <v>4</v>
      </c>
      <c r="D22" s="3">
        <v>135100</v>
      </c>
      <c r="E22" s="3">
        <v>0</v>
      </c>
      <c r="F22" s="3">
        <v>0</v>
      </c>
      <c r="G22" s="3">
        <v>2</v>
      </c>
      <c r="H22" s="3">
        <v>78000</v>
      </c>
      <c r="I22" s="3">
        <v>0</v>
      </c>
      <c r="J22" s="3">
        <v>0</v>
      </c>
      <c r="K22" s="3">
        <v>0</v>
      </c>
      <c r="L22" s="3">
        <v>0</v>
      </c>
      <c r="M22" s="25">
        <v>3</v>
      </c>
      <c r="N22" s="25">
        <v>12400</v>
      </c>
      <c r="O22" s="3">
        <v>4</v>
      </c>
      <c r="P22" s="3">
        <v>53145</v>
      </c>
      <c r="Q22" s="25">
        <f t="shared" si="2"/>
        <v>278645</v>
      </c>
      <c r="R22" s="18">
        <v>150000</v>
      </c>
      <c r="S22" s="17">
        <f t="shared" si="3"/>
        <v>-128645</v>
      </c>
      <c r="T22" s="23">
        <f t="shared" si="4"/>
        <v>1.8576333333333332</v>
      </c>
      <c r="U22" s="18"/>
    </row>
    <row r="23" spans="1:21" ht="30" customHeight="1" thickBot="1">
      <c r="A23" s="14">
        <v>8</v>
      </c>
      <c r="B23" s="8" t="s">
        <v>8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3">
        <v>2378</v>
      </c>
      <c r="O23" s="3">
        <v>2</v>
      </c>
      <c r="P23" s="3">
        <v>46400</v>
      </c>
      <c r="Q23" s="3">
        <f t="shared" si="2"/>
        <v>48778</v>
      </c>
      <c r="R23" s="18">
        <v>150000</v>
      </c>
      <c r="S23" s="17">
        <f t="shared" si="3"/>
        <v>101222</v>
      </c>
      <c r="T23" s="23">
        <f t="shared" si="4"/>
        <v>0.32518666666666668</v>
      </c>
      <c r="U23" s="18"/>
    </row>
    <row r="24" spans="1:21" ht="30" customHeight="1" thickBot="1">
      <c r="A24" s="14">
        <v>9</v>
      </c>
      <c r="B24" s="8" t="s">
        <v>9</v>
      </c>
      <c r="C24" s="3">
        <v>4</v>
      </c>
      <c r="D24" s="3">
        <v>67576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3</v>
      </c>
      <c r="N24" s="3">
        <v>13700</v>
      </c>
      <c r="O24" s="3">
        <v>4</v>
      </c>
      <c r="P24" s="3">
        <v>38200</v>
      </c>
      <c r="Q24" s="3">
        <f t="shared" si="2"/>
        <v>119476</v>
      </c>
      <c r="R24" s="18">
        <v>150000</v>
      </c>
      <c r="S24" s="17">
        <f t="shared" si="3"/>
        <v>30524</v>
      </c>
      <c r="T24" s="23">
        <f t="shared" si="4"/>
        <v>0.7965066666666667</v>
      </c>
      <c r="U24" s="18"/>
    </row>
    <row r="25" spans="1:21" ht="30" customHeight="1" thickBot="1">
      <c r="A25" s="14">
        <v>10</v>
      </c>
      <c r="B25" s="8" t="s">
        <v>24</v>
      </c>
      <c r="C25" s="3">
        <v>1</v>
      </c>
      <c r="D25" s="3">
        <v>10450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3</v>
      </c>
      <c r="N25" s="3">
        <v>1197</v>
      </c>
      <c r="O25" s="3">
        <v>1</v>
      </c>
      <c r="P25" s="3">
        <v>5000</v>
      </c>
      <c r="Q25" s="3">
        <f t="shared" si="2"/>
        <v>16647</v>
      </c>
      <c r="R25" s="18">
        <v>150000</v>
      </c>
      <c r="S25" s="17">
        <f t="shared" si="3"/>
        <v>133353</v>
      </c>
      <c r="T25" s="23">
        <f t="shared" si="4"/>
        <v>0.11098</v>
      </c>
      <c r="U25" s="18"/>
    </row>
    <row r="26" spans="1:21" ht="30" customHeight="1" thickBot="1">
      <c r="A26" s="14">
        <v>11</v>
      </c>
      <c r="B26" s="8" t="s">
        <v>10</v>
      </c>
      <c r="C26" s="3">
        <v>9</v>
      </c>
      <c r="D26" s="3">
        <v>147470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8</v>
      </c>
      <c r="N26" s="3">
        <v>100607</v>
      </c>
      <c r="O26" s="3">
        <v>4</v>
      </c>
      <c r="P26" s="3">
        <v>52100</v>
      </c>
      <c r="Q26" s="3">
        <f t="shared" si="2"/>
        <v>300177</v>
      </c>
      <c r="R26" s="18">
        <v>150000</v>
      </c>
      <c r="S26" s="17">
        <f t="shared" si="3"/>
        <v>-150177</v>
      </c>
      <c r="T26" s="23">
        <f t="shared" si="4"/>
        <v>2.0011800000000002</v>
      </c>
      <c r="U26" s="18"/>
    </row>
    <row r="27" spans="1:21" ht="30" customHeight="1" thickBot="1">
      <c r="A27" s="14">
        <v>12</v>
      </c>
      <c r="B27" s="8" t="s">
        <v>6</v>
      </c>
      <c r="C27" s="3">
        <v>7</v>
      </c>
      <c r="D27" s="3">
        <v>50551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4</v>
      </c>
      <c r="N27" s="3">
        <v>78197</v>
      </c>
      <c r="O27" s="3">
        <v>3</v>
      </c>
      <c r="P27" s="3">
        <v>48500</v>
      </c>
      <c r="Q27" s="3">
        <f t="shared" si="2"/>
        <v>177248</v>
      </c>
      <c r="R27" s="18">
        <v>150000</v>
      </c>
      <c r="S27" s="17">
        <f t="shared" si="3"/>
        <v>-27248</v>
      </c>
      <c r="T27" s="23">
        <f t="shared" si="4"/>
        <v>1.1816533333333332</v>
      </c>
      <c r="U27" s="18"/>
    </row>
    <row r="28" spans="1:21" ht="30" customHeight="1" thickBot="1">
      <c r="A28" s="14">
        <v>13</v>
      </c>
      <c r="B28" s="8" t="s">
        <v>12</v>
      </c>
      <c r="C28" s="3">
        <v>2</v>
      </c>
      <c r="D28" s="3">
        <v>33080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5</v>
      </c>
      <c r="N28" s="3">
        <v>6097</v>
      </c>
      <c r="O28" s="3">
        <v>4</v>
      </c>
      <c r="P28" s="3">
        <v>67100</v>
      </c>
      <c r="Q28" s="3">
        <f t="shared" si="2"/>
        <v>106277</v>
      </c>
      <c r="R28" s="18">
        <v>150000</v>
      </c>
      <c r="S28" s="17">
        <f t="shared" si="3"/>
        <v>43723</v>
      </c>
      <c r="T28" s="23">
        <f t="shared" si="4"/>
        <v>0.70851333333333333</v>
      </c>
      <c r="U28" s="18"/>
    </row>
    <row r="29" spans="1:21" ht="30" customHeight="1" thickBot="1">
      <c r="A29" s="14">
        <v>14</v>
      </c>
      <c r="B29" s="8" t="s">
        <v>14</v>
      </c>
      <c r="C29" s="3">
        <v>4</v>
      </c>
      <c r="D29" s="3">
        <v>33580</v>
      </c>
      <c r="E29" s="3">
        <v>0</v>
      </c>
      <c r="F29" s="3">
        <v>0</v>
      </c>
      <c r="G29" s="3">
        <v>1</v>
      </c>
      <c r="H29" s="3">
        <v>92000</v>
      </c>
      <c r="I29" s="3">
        <v>0</v>
      </c>
      <c r="J29" s="3">
        <v>0</v>
      </c>
      <c r="K29" s="3">
        <v>0</v>
      </c>
      <c r="L29" s="3">
        <v>0</v>
      </c>
      <c r="M29" s="3">
        <v>4</v>
      </c>
      <c r="N29" s="3">
        <v>2697</v>
      </c>
      <c r="O29" s="3">
        <v>2</v>
      </c>
      <c r="P29" s="3">
        <v>66750</v>
      </c>
      <c r="Q29" s="3">
        <f t="shared" si="2"/>
        <v>195027</v>
      </c>
      <c r="R29" s="18">
        <v>150000</v>
      </c>
      <c r="S29" s="17">
        <f t="shared" si="3"/>
        <v>-45027</v>
      </c>
      <c r="T29" s="23">
        <v>4.4646666666666668E-2</v>
      </c>
      <c r="U29" s="18"/>
    </row>
    <row r="30" spans="1:21" ht="30" customHeight="1" thickBot="1">
      <c r="A30" s="14">
        <v>15</v>
      </c>
      <c r="B30" s="8" t="s">
        <v>15</v>
      </c>
      <c r="C30" s="3">
        <v>8</v>
      </c>
      <c r="D30" s="3">
        <v>418120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5</v>
      </c>
      <c r="N30" s="3">
        <v>3549</v>
      </c>
      <c r="O30" s="3">
        <v>3</v>
      </c>
      <c r="P30" s="3">
        <v>22800</v>
      </c>
      <c r="Q30" s="3">
        <f t="shared" si="2"/>
        <v>444469</v>
      </c>
      <c r="R30" s="18">
        <v>150000</v>
      </c>
      <c r="S30" s="17">
        <f t="shared" si="3"/>
        <v>-294469</v>
      </c>
      <c r="T30" s="23">
        <f t="shared" ref="T30:T38" si="5">Q30/R30</f>
        <v>2.9631266666666667</v>
      </c>
      <c r="U30" s="18"/>
    </row>
    <row r="31" spans="1:21" ht="30" customHeight="1" thickBot="1">
      <c r="A31" s="14">
        <v>16</v>
      </c>
      <c r="B31" s="8" t="s">
        <v>16</v>
      </c>
      <c r="C31" s="3">
        <v>11</v>
      </c>
      <c r="D31" s="25">
        <v>207945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16000</v>
      </c>
      <c r="K31" s="3">
        <v>0</v>
      </c>
      <c r="L31" s="3">
        <v>0</v>
      </c>
      <c r="M31" s="3">
        <v>10</v>
      </c>
      <c r="N31" s="3">
        <v>31401</v>
      </c>
      <c r="O31" s="3">
        <v>6</v>
      </c>
      <c r="P31" s="3">
        <v>143400</v>
      </c>
      <c r="Q31" s="25">
        <f t="shared" si="2"/>
        <v>398746</v>
      </c>
      <c r="R31" s="18">
        <v>150000</v>
      </c>
      <c r="S31" s="17">
        <f t="shared" si="3"/>
        <v>-248746</v>
      </c>
      <c r="T31" s="23">
        <f t="shared" si="5"/>
        <v>2.6583066666666668</v>
      </c>
      <c r="U31" s="18"/>
    </row>
    <row r="32" spans="1:21" ht="30" customHeight="1" thickBot="1">
      <c r="A32" s="14">
        <v>17</v>
      </c>
      <c r="B32" s="8" t="s">
        <v>11</v>
      </c>
      <c r="C32" s="3">
        <v>9</v>
      </c>
      <c r="D32" s="3">
        <v>119215</v>
      </c>
      <c r="E32" s="3">
        <v>0</v>
      </c>
      <c r="F32" s="3">
        <v>0</v>
      </c>
      <c r="G32" s="3">
        <v>2</v>
      </c>
      <c r="H32" s="3">
        <v>54836</v>
      </c>
      <c r="I32" s="3">
        <v>0</v>
      </c>
      <c r="J32" s="3">
        <v>0</v>
      </c>
      <c r="K32" s="3">
        <v>0</v>
      </c>
      <c r="L32" s="3">
        <v>0</v>
      </c>
      <c r="M32" s="3">
        <v>6</v>
      </c>
      <c r="N32" s="3">
        <v>12335</v>
      </c>
      <c r="O32" s="3">
        <v>7</v>
      </c>
      <c r="P32" s="3">
        <v>62935</v>
      </c>
      <c r="Q32" s="3">
        <f t="shared" si="2"/>
        <v>249321</v>
      </c>
      <c r="R32" s="18">
        <v>150000</v>
      </c>
      <c r="S32" s="17">
        <f t="shared" si="3"/>
        <v>-99321</v>
      </c>
      <c r="T32" s="23">
        <f t="shared" si="5"/>
        <v>1.66214</v>
      </c>
      <c r="U32" s="18"/>
    </row>
    <row r="33" spans="1:21" ht="30" customHeight="1" thickBot="1">
      <c r="A33" s="14">
        <v>18</v>
      </c>
      <c r="B33" s="8" t="s">
        <v>17</v>
      </c>
      <c r="C33" s="3">
        <v>6</v>
      </c>
      <c r="D33" s="3">
        <v>176609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5</v>
      </c>
      <c r="N33" s="3">
        <v>3605</v>
      </c>
      <c r="O33" s="3">
        <v>4</v>
      </c>
      <c r="P33" s="3">
        <v>56675</v>
      </c>
      <c r="Q33" s="3">
        <f t="shared" si="2"/>
        <v>236889</v>
      </c>
      <c r="R33" s="18">
        <v>150000</v>
      </c>
      <c r="S33" s="17">
        <f t="shared" si="3"/>
        <v>-86889</v>
      </c>
      <c r="T33" s="23">
        <f t="shared" si="5"/>
        <v>1.5792600000000001</v>
      </c>
      <c r="U33" s="18"/>
    </row>
    <row r="34" spans="1:21" ht="30" customHeight="1" thickBot="1">
      <c r="A34" s="14">
        <v>19</v>
      </c>
      <c r="B34" s="8" t="s">
        <v>18</v>
      </c>
      <c r="C34" s="3">
        <v>4</v>
      </c>
      <c r="D34" s="3">
        <v>55530</v>
      </c>
      <c r="E34" s="3">
        <v>0</v>
      </c>
      <c r="F34" s="3">
        <v>0</v>
      </c>
      <c r="G34" s="3">
        <v>3</v>
      </c>
      <c r="H34" s="3">
        <v>249500</v>
      </c>
      <c r="I34" s="3">
        <v>0</v>
      </c>
      <c r="J34" s="3">
        <v>0</v>
      </c>
      <c r="K34" s="3">
        <v>0</v>
      </c>
      <c r="L34" s="3">
        <v>0</v>
      </c>
      <c r="M34" s="3">
        <v>2</v>
      </c>
      <c r="N34" s="3">
        <v>19500</v>
      </c>
      <c r="O34" s="3">
        <v>1</v>
      </c>
      <c r="P34" s="3">
        <v>11900</v>
      </c>
      <c r="Q34" s="3">
        <f t="shared" si="2"/>
        <v>336430</v>
      </c>
      <c r="R34" s="18">
        <v>150000</v>
      </c>
      <c r="S34" s="17">
        <f t="shared" si="3"/>
        <v>-186430</v>
      </c>
      <c r="T34" s="23">
        <f t="shared" si="5"/>
        <v>2.2428666666666666</v>
      </c>
      <c r="U34" s="18"/>
    </row>
    <row r="35" spans="1:21" ht="30" customHeight="1" thickBot="1">
      <c r="A35" s="14">
        <v>20</v>
      </c>
      <c r="B35" s="8" t="s">
        <v>19</v>
      </c>
      <c r="C35" s="3">
        <v>3</v>
      </c>
      <c r="D35" s="3">
        <v>118010</v>
      </c>
      <c r="E35" s="3">
        <v>0</v>
      </c>
      <c r="F35" s="3">
        <v>0</v>
      </c>
      <c r="G35" s="3">
        <v>1</v>
      </c>
      <c r="H35" s="3">
        <v>61700</v>
      </c>
      <c r="I35" s="3">
        <v>0</v>
      </c>
      <c r="J35" s="3">
        <v>0</v>
      </c>
      <c r="K35" s="3">
        <v>0</v>
      </c>
      <c r="L35" s="3">
        <v>0</v>
      </c>
      <c r="M35" s="3">
        <v>2</v>
      </c>
      <c r="N35" s="3">
        <v>99069</v>
      </c>
      <c r="O35" s="3">
        <v>3</v>
      </c>
      <c r="P35" s="3">
        <v>30000</v>
      </c>
      <c r="Q35" s="3">
        <f t="shared" si="2"/>
        <v>308779</v>
      </c>
      <c r="R35" s="18">
        <v>150000</v>
      </c>
      <c r="S35" s="17">
        <f t="shared" si="3"/>
        <v>-158779</v>
      </c>
      <c r="T35" s="23">
        <f t="shared" si="5"/>
        <v>2.0585266666666668</v>
      </c>
      <c r="U35" s="18"/>
    </row>
    <row r="36" spans="1:21" ht="30" customHeight="1" thickBot="1">
      <c r="A36" s="14">
        <v>21</v>
      </c>
      <c r="B36" s="8" t="s">
        <v>20</v>
      </c>
      <c r="C36" s="3">
        <v>5</v>
      </c>
      <c r="D36" s="3">
        <v>50230</v>
      </c>
      <c r="E36" s="3">
        <v>1</v>
      </c>
      <c r="F36" s="3">
        <v>8500</v>
      </c>
      <c r="G36" s="3">
        <v>1</v>
      </c>
      <c r="H36" s="3">
        <v>45000</v>
      </c>
      <c r="I36" s="3">
        <v>0</v>
      </c>
      <c r="J36" s="3">
        <v>0</v>
      </c>
      <c r="K36" s="3">
        <v>0</v>
      </c>
      <c r="L36" s="3">
        <v>0</v>
      </c>
      <c r="M36" s="3">
        <v>5</v>
      </c>
      <c r="N36" s="3">
        <v>11527</v>
      </c>
      <c r="O36" s="3">
        <v>4</v>
      </c>
      <c r="P36" s="3">
        <v>49100</v>
      </c>
      <c r="Q36" s="3">
        <f t="shared" si="2"/>
        <v>164357</v>
      </c>
      <c r="R36" s="18">
        <v>150000</v>
      </c>
      <c r="S36" s="17">
        <f t="shared" si="3"/>
        <v>-14357</v>
      </c>
      <c r="T36" s="23">
        <f t="shared" si="5"/>
        <v>1.0957133333333333</v>
      </c>
      <c r="U36" s="18"/>
    </row>
    <row r="37" spans="1:21" ht="30" customHeight="1" thickBot="1">
      <c r="A37" s="14">
        <v>22</v>
      </c>
      <c r="B37" s="8" t="s">
        <v>21</v>
      </c>
      <c r="C37" s="3">
        <v>9</v>
      </c>
      <c r="D37" s="3">
        <v>128656</v>
      </c>
      <c r="E37" s="3">
        <v>0</v>
      </c>
      <c r="F37" s="3">
        <v>0</v>
      </c>
      <c r="G37" s="3">
        <v>3</v>
      </c>
      <c r="H37" s="3">
        <v>109600</v>
      </c>
      <c r="I37" s="3">
        <v>0</v>
      </c>
      <c r="J37" s="3">
        <v>0</v>
      </c>
      <c r="K37" s="3">
        <v>0</v>
      </c>
      <c r="L37" s="3">
        <v>0</v>
      </c>
      <c r="M37" s="3">
        <v>4</v>
      </c>
      <c r="N37" s="3">
        <v>36584</v>
      </c>
      <c r="O37" s="3">
        <v>5</v>
      </c>
      <c r="P37" s="3">
        <v>69000</v>
      </c>
      <c r="Q37" s="3">
        <f t="shared" si="2"/>
        <v>343840</v>
      </c>
      <c r="R37" s="18">
        <v>150000</v>
      </c>
      <c r="S37" s="17">
        <f t="shared" si="3"/>
        <v>-193840</v>
      </c>
      <c r="T37" s="23">
        <f t="shared" si="5"/>
        <v>2.2922666666666665</v>
      </c>
      <c r="U37" s="18"/>
    </row>
    <row r="38" spans="1:21" ht="30" customHeight="1" thickBot="1">
      <c r="A38" s="14">
        <v>23</v>
      </c>
      <c r="B38" s="8" t="s">
        <v>22</v>
      </c>
      <c r="C38" s="3">
        <v>8</v>
      </c>
      <c r="D38" s="3">
        <v>70700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3</v>
      </c>
      <c r="N38" s="3">
        <v>77000</v>
      </c>
      <c r="O38" s="3">
        <v>3</v>
      </c>
      <c r="P38" s="3">
        <v>52000</v>
      </c>
      <c r="Q38" s="3">
        <f t="shared" si="2"/>
        <v>199700</v>
      </c>
      <c r="R38" s="18">
        <v>150000</v>
      </c>
      <c r="S38" s="17">
        <f t="shared" si="3"/>
        <v>-49700</v>
      </c>
      <c r="T38" s="23">
        <f t="shared" si="5"/>
        <v>1.3313333333333333</v>
      </c>
      <c r="U38" s="18"/>
    </row>
    <row r="39" spans="1:21" s="4" customFormat="1" ht="24.75" customHeight="1">
      <c r="C39" s="5">
        <f t="shared" ref="C39:S39" si="6">SUM(C16:C38)</f>
        <v>119</v>
      </c>
      <c r="D39" s="5">
        <f>SUM(D16:D38)</f>
        <v>2392635</v>
      </c>
      <c r="E39" s="5">
        <f t="shared" si="6"/>
        <v>1</v>
      </c>
      <c r="F39" s="5">
        <f t="shared" si="6"/>
        <v>8500</v>
      </c>
      <c r="G39" s="5">
        <f t="shared" si="6"/>
        <v>14</v>
      </c>
      <c r="H39" s="5">
        <f t="shared" si="6"/>
        <v>710636</v>
      </c>
      <c r="I39" s="5">
        <f t="shared" si="6"/>
        <v>3</v>
      </c>
      <c r="J39" s="5">
        <f t="shared" si="6"/>
        <v>65628</v>
      </c>
      <c r="K39" s="5">
        <f t="shared" si="6"/>
        <v>0</v>
      </c>
      <c r="L39" s="5">
        <f t="shared" si="6"/>
        <v>0</v>
      </c>
      <c r="M39" s="5">
        <f t="shared" si="6"/>
        <v>96</v>
      </c>
      <c r="N39" s="5">
        <f t="shared" si="6"/>
        <v>661619</v>
      </c>
      <c r="O39" s="5">
        <f>SUM(O16:O38)</f>
        <v>92</v>
      </c>
      <c r="P39" s="5">
        <f t="shared" si="6"/>
        <v>1315859</v>
      </c>
      <c r="Q39" s="5">
        <f t="shared" si="6"/>
        <v>5154877</v>
      </c>
      <c r="R39" s="26">
        <f t="shared" si="6"/>
        <v>3450000</v>
      </c>
      <c r="S39" s="5">
        <f t="shared" si="6"/>
        <v>-1704877</v>
      </c>
    </row>
    <row r="40" spans="1:21">
      <c r="A40" s="15" t="s">
        <v>41</v>
      </c>
    </row>
    <row r="41" spans="1:21">
      <c r="A41" s="15"/>
    </row>
  </sheetData>
  <mergeCells count="34">
    <mergeCell ref="K14:K15"/>
    <mergeCell ref="M14:M15"/>
    <mergeCell ref="H4:H5"/>
    <mergeCell ref="N4:N5"/>
    <mergeCell ref="O14:O15"/>
    <mergeCell ref="A12:Q12"/>
    <mergeCell ref="A13:A15"/>
    <mergeCell ref="B13:B15"/>
    <mergeCell ref="C13:D13"/>
    <mergeCell ref="E13:F13"/>
    <mergeCell ref="G13:H13"/>
    <mergeCell ref="I13:J13"/>
    <mergeCell ref="K13:L13"/>
    <mergeCell ref="M13:N13"/>
    <mergeCell ref="O13:P13"/>
    <mergeCell ref="Q13:Q15"/>
    <mergeCell ref="C14:C15"/>
    <mergeCell ref="E14:E15"/>
    <mergeCell ref="G14:G15"/>
    <mergeCell ref="I14:I15"/>
    <mergeCell ref="J4:J5"/>
    <mergeCell ref="L4:L5"/>
    <mergeCell ref="A2:Q2"/>
    <mergeCell ref="A3:A5"/>
    <mergeCell ref="B3:C3"/>
    <mergeCell ref="D3:E3"/>
    <mergeCell ref="F3:G3"/>
    <mergeCell ref="H3:I3"/>
    <mergeCell ref="J3:K3"/>
    <mergeCell ref="L3:M3"/>
    <mergeCell ref="N3:O3"/>
    <mergeCell ref="B4:B5"/>
    <mergeCell ref="D4:D5"/>
    <mergeCell ref="F4:F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 alignWithMargins="0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第4季</vt:lpstr>
      <vt:lpstr>第4季!Print_Area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陳志榮</cp:lastModifiedBy>
  <cp:lastPrinted>2024-01-23T01:45:14Z</cp:lastPrinted>
  <dcterms:created xsi:type="dcterms:W3CDTF">2016-06-14T06:44:55Z</dcterms:created>
  <dcterms:modified xsi:type="dcterms:W3CDTF">2024-01-23T01:47:57Z</dcterms:modified>
</cp:coreProperties>
</file>