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12242\Desktop\8.里基層\2.季報表\112年\1.經費\第4季\"/>
    </mc:Choice>
  </mc:AlternateContent>
  <xr:revisionPtr revIDLastSave="0" documentId="8_{2FBFF096-350B-4760-86E6-4D3144C359B7}" xr6:coauthVersionLast="47" xr6:coauthVersionMax="47" xr10:uidLastSave="{00000000-0000-0000-0000-000000000000}"/>
  <bookViews>
    <workbookView xWindow="390" yWindow="390" windowWidth="18765" windowHeight="12285" xr2:uid="{CF760DB1-2087-4C5C-91F8-B34CBA21FE52}"/>
  </bookViews>
  <sheets>
    <sheet name="第4季" sheetId="1" r:id="rId1"/>
  </sheets>
  <externalReferences>
    <externalReference r:id="rId2"/>
  </externalReferences>
  <definedNames>
    <definedName name="_xlnm.Print_Area" localSheetId="0">第4季!$A$1:$U$59</definedName>
    <definedName name="_xlnm.Print_Titles" localSheetId="0">第4季!$A:$U,第4季!$1:$10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1" l="1"/>
  <c r="P57" i="1"/>
  <c r="O57" i="1"/>
  <c r="O5" i="1" s="1"/>
  <c r="O6" i="1" s="1"/>
  <c r="N57" i="1"/>
  <c r="M57" i="1"/>
  <c r="M5" i="1" s="1"/>
  <c r="M6" i="1" s="1"/>
  <c r="L57" i="1"/>
  <c r="L5" i="1" s="1"/>
  <c r="L6" i="1" s="1"/>
  <c r="K57" i="1"/>
  <c r="J57" i="1"/>
  <c r="I57" i="1"/>
  <c r="I5" i="1" s="1"/>
  <c r="I6" i="1" s="1"/>
  <c r="H57" i="1"/>
  <c r="G57" i="1"/>
  <c r="G5" i="1" s="1"/>
  <c r="G6" i="1" s="1"/>
  <c r="F57" i="1"/>
  <c r="F5" i="1" s="1"/>
  <c r="E57" i="1"/>
  <c r="D57" i="1"/>
  <c r="C57" i="1"/>
  <c r="C5" i="1" s="1"/>
  <c r="C6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Q57" i="1" s="1"/>
  <c r="T57" i="1" s="1"/>
  <c r="R6" i="1"/>
  <c r="P5" i="1"/>
  <c r="N5" i="1"/>
  <c r="K5" i="1"/>
  <c r="J5" i="1"/>
  <c r="H5" i="1"/>
  <c r="E5" i="1"/>
  <c r="D5" i="1"/>
  <c r="T4" i="1"/>
  <c r="S4" i="1"/>
  <c r="R4" i="1"/>
  <c r="Q4" i="1"/>
  <c r="P4" i="1"/>
  <c r="P6" i="1" s="1"/>
  <c r="O4" i="1"/>
  <c r="N4" i="1"/>
  <c r="N6" i="1" s="1"/>
  <c r="M4" i="1"/>
  <c r="L4" i="1"/>
  <c r="K4" i="1"/>
  <c r="K6" i="1" s="1"/>
  <c r="J4" i="1"/>
  <c r="J6" i="1" s="1"/>
  <c r="I4" i="1"/>
  <c r="H4" i="1"/>
  <c r="H6" i="1" s="1"/>
  <c r="G4" i="1"/>
  <c r="F4" i="1"/>
  <c r="E4" i="1"/>
  <c r="E6" i="1" s="1"/>
  <c r="D4" i="1"/>
  <c r="D6" i="1" s="1"/>
  <c r="C4" i="1"/>
  <c r="F6" i="1" l="1"/>
  <c r="Q5" i="1"/>
  <c r="Q6" i="1"/>
  <c r="T6" i="1" s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37" i="1"/>
  <c r="S39" i="1"/>
  <c r="S41" i="1"/>
  <c r="S43" i="1"/>
  <c r="S45" i="1"/>
  <c r="S47" i="1"/>
  <c r="S49" i="1"/>
  <c r="S51" i="1"/>
  <c r="S53" i="1"/>
  <c r="S55" i="1"/>
  <c r="T11" i="1"/>
  <c r="S12" i="1"/>
  <c r="S14" i="1"/>
  <c r="S16" i="1"/>
  <c r="S18" i="1"/>
  <c r="S20" i="1"/>
  <c r="S22" i="1"/>
  <c r="S24" i="1"/>
  <c r="S26" i="1"/>
  <c r="S28" i="1"/>
  <c r="S30" i="1"/>
  <c r="S32" i="1"/>
  <c r="S34" i="1"/>
  <c r="S36" i="1"/>
  <c r="S38" i="1"/>
  <c r="S40" i="1"/>
  <c r="S42" i="1"/>
  <c r="S44" i="1"/>
  <c r="S46" i="1"/>
  <c r="S48" i="1"/>
  <c r="S50" i="1"/>
  <c r="S52" i="1"/>
  <c r="S54" i="1"/>
  <c r="S56" i="1"/>
  <c r="S57" i="1" l="1"/>
  <c r="S6" i="1"/>
  <c r="T5" i="1"/>
  <c r="S5" i="1"/>
</calcChain>
</file>

<file path=xl/sharedStrings.xml><?xml version="1.0" encoding="utf-8"?>
<sst xmlns="http://schemas.openxmlformats.org/spreadsheetml/2006/main" count="117" uniqueCount="79">
  <si>
    <t>桃園市平鎮區</t>
    <phoneticPr fontId="3" type="noConversion"/>
  </si>
  <si>
    <r>
      <t>112</t>
    </r>
    <r>
      <rPr>
        <sz val="16"/>
        <rFont val="新細明體"/>
        <family val="1"/>
        <charset val="136"/>
        <scheme val="minor"/>
      </rPr>
      <t>年度第4季</t>
    </r>
    <phoneticPr fontId="3" type="noConversion"/>
  </si>
  <si>
    <t>里基層工作經費執行情形累計表</t>
    <phoneticPr fontId="3" type="noConversion"/>
  </si>
  <si>
    <t>製表日期：</t>
    <phoneticPr fontId="3" type="noConversion"/>
  </si>
  <si>
    <t>執行數</t>
  </si>
  <si>
    <t>一、里環境清潔</t>
    <phoneticPr fontId="3" type="noConversion"/>
  </si>
  <si>
    <t>二、路燈照明</t>
    <phoneticPr fontId="3" type="noConversion"/>
  </si>
  <si>
    <t>三、溝渠疏通</t>
    <phoneticPr fontId="3" type="noConversion"/>
  </si>
  <si>
    <t>四、里守望相助</t>
    <phoneticPr fontId="3" type="noConversion"/>
  </si>
  <si>
    <t>五、災害防救</t>
    <phoneticPr fontId="3" type="noConversion"/>
  </si>
  <si>
    <t>六、里公務設備</t>
    <phoneticPr fontId="3" type="noConversion"/>
  </si>
  <si>
    <t>七、其他</t>
    <phoneticPr fontId="3" type="noConversion"/>
  </si>
  <si>
    <t>執行數A</t>
    <phoneticPr fontId="3" type="noConversion"/>
  </si>
  <si>
    <t>撥付數B</t>
    <phoneticPr fontId="3" type="noConversion"/>
  </si>
  <si>
    <t>結餘數
D=B-A</t>
    <phoneticPr fontId="3" type="noConversion"/>
  </si>
  <si>
    <t>執行率%
C=A/B</t>
    <phoneticPr fontId="3" type="noConversion"/>
  </si>
  <si>
    <t>備註</t>
  </si>
  <si>
    <t>件數</t>
  </si>
  <si>
    <t>執行數(元)</t>
  </si>
  <si>
    <t>截至上季執行數</t>
  </si>
  <si>
    <t>本季執行數</t>
  </si>
  <si>
    <t>截至本季執行數</t>
  </si>
  <si>
    <t>保留款項目數據</t>
  </si>
  <si>
    <t>里基層工作經費執行情形季報表</t>
    <phoneticPr fontId="3" type="noConversion"/>
  </si>
  <si>
    <t>編號</t>
  </si>
  <si>
    <t>里別</t>
  </si>
  <si>
    <t>執行數A</t>
  </si>
  <si>
    <t>撥付數B</t>
  </si>
  <si>
    <t>山峰</t>
  </si>
  <si>
    <t>中正</t>
  </si>
  <si>
    <t>北安</t>
  </si>
  <si>
    <t>北富</t>
  </si>
  <si>
    <t>北華</t>
  </si>
  <si>
    <t>北貴</t>
  </si>
  <si>
    <t>北勢</t>
  </si>
  <si>
    <t>北興</t>
  </si>
  <si>
    <t>平安</t>
  </si>
  <si>
    <t>平南</t>
  </si>
  <si>
    <t>平興</t>
  </si>
  <si>
    <t>平鎮</t>
  </si>
  <si>
    <t>宋屋</t>
  </si>
  <si>
    <t>忠貞</t>
  </si>
  <si>
    <t>東安</t>
  </si>
  <si>
    <t>東社</t>
  </si>
  <si>
    <t>東勢</t>
  </si>
  <si>
    <t>金星</t>
  </si>
  <si>
    <t>金陵</t>
  </si>
  <si>
    <t>南勢</t>
  </si>
  <si>
    <t>建安</t>
  </si>
  <si>
    <t>高雙</t>
  </si>
  <si>
    <t>莊敬</t>
  </si>
  <si>
    <t>復旦</t>
  </si>
  <si>
    <t>復興</t>
  </si>
  <si>
    <t>湧光</t>
  </si>
  <si>
    <t>湧安</t>
  </si>
  <si>
    <t>湧豐</t>
  </si>
  <si>
    <t>華安</t>
  </si>
  <si>
    <t>貿易</t>
  </si>
  <si>
    <t>新安</t>
  </si>
  <si>
    <t>新英</t>
  </si>
  <si>
    <t>新富</t>
  </si>
  <si>
    <t>新貴</t>
  </si>
  <si>
    <t>新勢</t>
  </si>
  <si>
    <t>新榮</t>
  </si>
  <si>
    <t>義民</t>
  </si>
  <si>
    <t>義興</t>
  </si>
  <si>
    <t>福林</t>
  </si>
  <si>
    <t>廣仁</t>
  </si>
  <si>
    <t>廣達</t>
  </si>
  <si>
    <t>廣興</t>
  </si>
  <si>
    <t>龍恩</t>
  </si>
  <si>
    <t>龍興</t>
  </si>
  <si>
    <t>鎮興</t>
  </si>
  <si>
    <t>雙連</t>
  </si>
  <si>
    <t>總計</t>
  </si>
  <si>
    <t>承辦人：</t>
  </si>
  <si>
    <t>課長：</t>
    <phoneticPr fontId="3" type="noConversion"/>
  </si>
  <si>
    <t>會計主任：</t>
    <phoneticPr fontId="3" type="noConversion"/>
  </si>
  <si>
    <t>區長：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</si>
</sst>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1" fontId="0" fillId="0" borderId="9" xfId="0" applyNumberFormat="1" applyBorder="1" applyAlignment="1">
      <alignment horizontal="center" vertical="center" wrapText="1"/>
    </xf>
    <xf numFmtId="41" fontId="8" fillId="0" borderId="9" xfId="0" applyNumberFormat="1" applyFont="1" applyBorder="1" applyAlignment="1">
      <alignment vertical="center" wrapText="1"/>
    </xf>
    <xf numFmtId="10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>
      <alignment vertical="center"/>
    </xf>
    <xf numFmtId="41" fontId="8" fillId="0" borderId="6" xfId="0" applyNumberFormat="1" applyFont="1" applyBorder="1" applyAlignment="1">
      <alignment vertical="center" wrapText="1"/>
    </xf>
    <xf numFmtId="10" fontId="8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1" fontId="8" fillId="0" borderId="12" xfId="0" applyNumberFormat="1" applyFont="1" applyBorder="1" applyAlignment="1">
      <alignment vertical="center" wrapText="1"/>
    </xf>
    <xf numFmtId="41" fontId="8" fillId="0" borderId="12" xfId="0" applyNumberFormat="1" applyFont="1" applyBorder="1">
      <alignment vertical="center"/>
    </xf>
    <xf numFmtId="10" fontId="8" fillId="0" borderId="12" xfId="0" applyNumberFormat="1" applyFont="1" applyBorder="1">
      <alignment vertical="center"/>
    </xf>
    <xf numFmtId="0" fontId="8" fillId="0" borderId="12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176" fontId="0" fillId="0" borderId="12" xfId="1" applyNumberFormat="1" applyFont="1" applyBorder="1">
      <alignment vertical="center"/>
    </xf>
    <xf numFmtId="176" fontId="9" fillId="0" borderId="12" xfId="1" applyNumberFormat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1" fontId="0" fillId="0" borderId="9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41" fontId="0" fillId="0" borderId="0" xfId="0" applyNumberFormat="1" applyAlignment="1">
      <alignment horizontal="right" vertical="center"/>
    </xf>
    <xf numFmtId="10" fontId="0" fillId="0" borderId="0" xfId="0" applyNumberFormat="1">
      <alignment vertical="center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left" vertical="center"/>
    </xf>
    <xf numFmtId="41" fontId="0" fillId="0" borderId="4" xfId="0" applyNumberFormat="1" applyBorder="1" applyAlignment="1">
      <alignment vertical="center" wrapText="1"/>
    </xf>
    <xf numFmtId="41" fontId="0" fillId="0" borderId="5" xfId="0" applyNumberFormat="1" applyBorder="1" applyAlignment="1">
      <alignment vertical="center" wrapText="1"/>
    </xf>
    <xf numFmtId="41" fontId="0" fillId="0" borderId="6" xfId="0" applyNumberFormat="1" applyBorder="1" applyAlignment="1">
      <alignment vertical="center" wrapText="1"/>
    </xf>
    <xf numFmtId="41" fontId="0" fillId="0" borderId="10" xfId="0" applyNumberFormat="1" applyBorder="1" applyAlignment="1">
      <alignment vertical="center" wrapText="1"/>
    </xf>
    <xf numFmtId="10" fontId="0" fillId="0" borderId="6" xfId="0" applyNumberFormat="1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126;&#26449;-1110103\&#37324;&#22522;&#23652;&#24037;&#20316;&#32147;&#36027;\05_&#37324;&#22522;&#23652;&#24037;&#20316;&#32147;&#36027;&#22519;&#34892;&#24773;&#24418;&#32113;&#25972;&#34920;\112&#24180;\&#37324;&#22522;&#23652;&#36039;&#26009;&#27284;_1130108%20(&#25235;&#31805;&#35657;&#25511;&#21046;&#20633;&#26597;&#31807;)%20-%20&#25130;&#33267;0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作表5 (2)"/>
      <sheetName val="工作表5"/>
      <sheetName val="工作表4"/>
      <sheetName val="總表"/>
      <sheetName val="清溝監照費整理1"/>
      <sheetName val="清溝監照費整理"/>
      <sheetName val="第1季"/>
      <sheetName val="第2季"/>
      <sheetName val="第3季"/>
      <sheetName val="第4季"/>
      <sheetName val="全年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>
            <v>346</v>
          </cell>
          <cell r="D6">
            <v>5464394</v>
          </cell>
          <cell r="E6">
            <v>2</v>
          </cell>
          <cell r="F6">
            <v>16695</v>
          </cell>
          <cell r="G6">
            <v>20</v>
          </cell>
          <cell r="H6">
            <v>495223</v>
          </cell>
          <cell r="I6">
            <v>71</v>
          </cell>
          <cell r="J6">
            <v>783961</v>
          </cell>
          <cell r="K6">
            <v>2</v>
          </cell>
          <cell r="L6">
            <v>14735</v>
          </cell>
          <cell r="M6">
            <v>812</v>
          </cell>
          <cell r="N6">
            <v>4917146.2675000001</v>
          </cell>
          <cell r="O6">
            <v>163</v>
          </cell>
          <cell r="P6">
            <v>2039302</v>
          </cell>
          <cell r="Q6">
            <v>13731456.2675</v>
          </cell>
          <cell r="R6">
            <v>20700000</v>
          </cell>
          <cell r="S6">
            <v>6968543.7324999999</v>
          </cell>
          <cell r="T6">
            <v>0.66335537524154586</v>
          </cell>
        </row>
      </sheetData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AA24E-9F07-4D6A-B9A9-B53006F556D8}">
  <dimension ref="A1:U59"/>
  <sheetViews>
    <sheetView tabSelected="1" zoomScaleNormal="100" workbookViewId="0">
      <selection activeCell="X5" sqref="X5"/>
    </sheetView>
  </sheetViews>
  <sheetFormatPr defaultRowHeight="16.5" x14ac:dyDescent="0.25"/>
  <cols>
    <col min="1" max="1" width="6.625" style="19" customWidth="1"/>
    <col min="2" max="2" width="8.625" customWidth="1"/>
    <col min="3" max="3" width="6.25" style="20" customWidth="1"/>
    <col min="4" max="4" width="11.625" style="20" customWidth="1"/>
    <col min="5" max="5" width="6.25" style="20" customWidth="1"/>
    <col min="6" max="6" width="11.625" style="20" customWidth="1"/>
    <col min="7" max="7" width="6.25" style="20" customWidth="1"/>
    <col min="8" max="8" width="11.625" style="20" customWidth="1"/>
    <col min="9" max="9" width="6.25" style="20" customWidth="1"/>
    <col min="10" max="10" width="11.625" style="20" customWidth="1"/>
    <col min="11" max="11" width="6.25" style="20" customWidth="1"/>
    <col min="12" max="12" width="11.625" style="20" customWidth="1"/>
    <col min="13" max="13" width="6.25" style="20" customWidth="1"/>
    <col min="14" max="14" width="11.625" style="20" customWidth="1"/>
    <col min="15" max="15" width="6.25" style="20" customWidth="1"/>
    <col min="16" max="19" width="11.625" style="20" customWidth="1"/>
    <col min="20" max="20" width="9.625" style="22" customWidth="1"/>
    <col min="21" max="21" width="5.625" customWidth="1"/>
  </cols>
  <sheetData>
    <row r="1" spans="1:21" ht="30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7" t="s">
        <v>1</v>
      </c>
      <c r="J1" s="37"/>
      <c r="K1" s="45" t="s">
        <v>2</v>
      </c>
      <c r="L1" s="45"/>
      <c r="M1" s="45"/>
      <c r="N1" s="45"/>
      <c r="O1" s="45"/>
      <c r="P1" s="45"/>
      <c r="Q1" s="45"/>
      <c r="R1" s="36" t="s">
        <v>3</v>
      </c>
      <c r="S1" s="36"/>
      <c r="T1" s="46">
        <v>45300</v>
      </c>
      <c r="U1" s="46"/>
    </row>
    <row r="2" spans="1:21" ht="21" customHeight="1" x14ac:dyDescent="0.25">
      <c r="A2" s="47" t="s">
        <v>4</v>
      </c>
      <c r="B2" s="48"/>
      <c r="C2" s="29" t="s">
        <v>5</v>
      </c>
      <c r="D2" s="30"/>
      <c r="E2" s="29" t="s">
        <v>6</v>
      </c>
      <c r="F2" s="30"/>
      <c r="G2" s="29" t="s">
        <v>7</v>
      </c>
      <c r="H2" s="30"/>
      <c r="I2" s="29" t="s">
        <v>8</v>
      </c>
      <c r="J2" s="30"/>
      <c r="K2" s="29" t="s">
        <v>9</v>
      </c>
      <c r="L2" s="30"/>
      <c r="M2" s="29" t="s">
        <v>10</v>
      </c>
      <c r="N2" s="30"/>
      <c r="O2" s="29" t="s">
        <v>11</v>
      </c>
      <c r="P2" s="30"/>
      <c r="Q2" s="31" t="s">
        <v>12</v>
      </c>
      <c r="R2" s="31" t="s">
        <v>13</v>
      </c>
      <c r="S2" s="31" t="s">
        <v>14</v>
      </c>
      <c r="T2" s="33" t="s">
        <v>15</v>
      </c>
      <c r="U2" s="23" t="s">
        <v>16</v>
      </c>
    </row>
    <row r="3" spans="1:21" ht="21" customHeight="1" x14ac:dyDescent="0.25">
      <c r="A3" s="49"/>
      <c r="B3" s="50"/>
      <c r="C3" s="1" t="s">
        <v>17</v>
      </c>
      <c r="D3" s="1" t="s">
        <v>18</v>
      </c>
      <c r="E3" s="1" t="s">
        <v>17</v>
      </c>
      <c r="F3" s="1" t="s">
        <v>18</v>
      </c>
      <c r="G3" s="1" t="s">
        <v>17</v>
      </c>
      <c r="H3" s="1" t="s">
        <v>18</v>
      </c>
      <c r="I3" s="1" t="s">
        <v>17</v>
      </c>
      <c r="J3" s="1" t="s">
        <v>18</v>
      </c>
      <c r="K3" s="1" t="s">
        <v>17</v>
      </c>
      <c r="L3" s="1" t="s">
        <v>18</v>
      </c>
      <c r="M3" s="1" t="s">
        <v>17</v>
      </c>
      <c r="N3" s="1" t="s">
        <v>18</v>
      </c>
      <c r="O3" s="1" t="s">
        <v>17</v>
      </c>
      <c r="P3" s="1" t="s">
        <v>18</v>
      </c>
      <c r="Q3" s="32"/>
      <c r="R3" s="32"/>
      <c r="S3" s="32"/>
      <c r="T3" s="34"/>
      <c r="U3" s="24"/>
    </row>
    <row r="4" spans="1:21" s="5" customFormat="1" ht="21" customHeight="1" x14ac:dyDescent="0.25">
      <c r="A4" s="42" t="s">
        <v>19</v>
      </c>
      <c r="B4" s="43"/>
      <c r="C4" s="2">
        <f>[1]第3季!C6</f>
        <v>346</v>
      </c>
      <c r="D4" s="2">
        <f>[1]第3季!D6</f>
        <v>5464394</v>
      </c>
      <c r="E4" s="2">
        <f>[1]第3季!E6</f>
        <v>2</v>
      </c>
      <c r="F4" s="2">
        <f>[1]第3季!F6</f>
        <v>16695</v>
      </c>
      <c r="G4" s="2">
        <f>[1]第3季!G6</f>
        <v>20</v>
      </c>
      <c r="H4" s="2">
        <f>[1]第3季!H6</f>
        <v>495223</v>
      </c>
      <c r="I4" s="2">
        <f>[1]第3季!I6</f>
        <v>71</v>
      </c>
      <c r="J4" s="2">
        <f>[1]第3季!J6</f>
        <v>783961</v>
      </c>
      <c r="K4" s="2">
        <f>[1]第3季!K6</f>
        <v>2</v>
      </c>
      <c r="L4" s="2">
        <f>[1]第3季!L6</f>
        <v>14735</v>
      </c>
      <c r="M4" s="2">
        <f>[1]第3季!M6</f>
        <v>812</v>
      </c>
      <c r="N4" s="2">
        <f>[1]第3季!N6</f>
        <v>4917146.2675000001</v>
      </c>
      <c r="O4" s="2">
        <f>[1]第3季!O6</f>
        <v>163</v>
      </c>
      <c r="P4" s="2">
        <f>[1]第3季!P6</f>
        <v>2039302</v>
      </c>
      <c r="Q4" s="2">
        <f>[1]第3季!Q6</f>
        <v>13731456.2675</v>
      </c>
      <c r="R4" s="2">
        <f>[1]第3季!R6</f>
        <v>20700000</v>
      </c>
      <c r="S4" s="2">
        <f>[1]第3季!S6</f>
        <v>6968543.7324999999</v>
      </c>
      <c r="T4" s="3">
        <f>[1]第3季!T6</f>
        <v>0.66335537524154586</v>
      </c>
      <c r="U4" s="4"/>
    </row>
    <row r="5" spans="1:21" s="5" customFormat="1" ht="21" customHeight="1" x14ac:dyDescent="0.25">
      <c r="A5" s="42" t="s">
        <v>20</v>
      </c>
      <c r="B5" s="43"/>
      <c r="C5" s="2">
        <f>C57</f>
        <v>189</v>
      </c>
      <c r="D5" s="2">
        <f t="shared" ref="D5:P5" si="0">D57</f>
        <v>3248316</v>
      </c>
      <c r="E5" s="2">
        <f t="shared" si="0"/>
        <v>2</v>
      </c>
      <c r="F5" s="2">
        <f t="shared" si="0"/>
        <v>15200</v>
      </c>
      <c r="G5" s="2">
        <f t="shared" si="0"/>
        <v>31</v>
      </c>
      <c r="H5" s="2">
        <f t="shared" si="0"/>
        <v>222257</v>
      </c>
      <c r="I5" s="2">
        <f t="shared" si="0"/>
        <v>42</v>
      </c>
      <c r="J5" s="2">
        <f t="shared" si="0"/>
        <v>475105</v>
      </c>
      <c r="K5" s="2">
        <f t="shared" si="0"/>
        <v>1</v>
      </c>
      <c r="L5" s="2">
        <f t="shared" si="0"/>
        <v>1800</v>
      </c>
      <c r="M5" s="2">
        <f t="shared" si="0"/>
        <v>395</v>
      </c>
      <c r="N5" s="2">
        <f t="shared" si="0"/>
        <v>2082671</v>
      </c>
      <c r="O5" s="2">
        <f t="shared" si="0"/>
        <v>153</v>
      </c>
      <c r="P5" s="2">
        <f t="shared" si="0"/>
        <v>6826548</v>
      </c>
      <c r="Q5" s="2">
        <f t="shared" ref="Q5" si="1">D5+F5+H5+J5+L5+N5+P5</f>
        <v>12871897</v>
      </c>
      <c r="R5" s="2">
        <v>6900000</v>
      </c>
      <c r="S5" s="2">
        <f>R5-Q5</f>
        <v>-5971897</v>
      </c>
      <c r="T5" s="3">
        <f>Q5/R5</f>
        <v>1.8654923188405796</v>
      </c>
      <c r="U5" s="4"/>
    </row>
    <row r="6" spans="1:21" s="5" customFormat="1" ht="21" customHeight="1" x14ac:dyDescent="0.25">
      <c r="A6" s="42" t="s">
        <v>21</v>
      </c>
      <c r="B6" s="43"/>
      <c r="C6" s="6">
        <f>C4+C5</f>
        <v>535</v>
      </c>
      <c r="D6" s="6">
        <f t="shared" ref="D6:P6" si="2">D4+D5</f>
        <v>8712710</v>
      </c>
      <c r="E6" s="6">
        <f t="shared" si="2"/>
        <v>4</v>
      </c>
      <c r="F6" s="6">
        <f t="shared" si="2"/>
        <v>31895</v>
      </c>
      <c r="G6" s="6">
        <f t="shared" si="2"/>
        <v>51</v>
      </c>
      <c r="H6" s="6">
        <f t="shared" si="2"/>
        <v>717480</v>
      </c>
      <c r="I6" s="6">
        <f t="shared" si="2"/>
        <v>113</v>
      </c>
      <c r="J6" s="6">
        <f t="shared" si="2"/>
        <v>1259066</v>
      </c>
      <c r="K6" s="6">
        <f t="shared" si="2"/>
        <v>3</v>
      </c>
      <c r="L6" s="6">
        <f t="shared" si="2"/>
        <v>16535</v>
      </c>
      <c r="M6" s="6">
        <f t="shared" si="2"/>
        <v>1207</v>
      </c>
      <c r="N6" s="6">
        <f t="shared" si="2"/>
        <v>6999817.2675000001</v>
      </c>
      <c r="O6" s="6">
        <f t="shared" si="2"/>
        <v>316</v>
      </c>
      <c r="P6" s="6">
        <f t="shared" si="2"/>
        <v>8865850</v>
      </c>
      <c r="Q6" s="6">
        <f>Q4+Q5</f>
        <v>26603353.267499998</v>
      </c>
      <c r="R6" s="6">
        <f>R4+R5</f>
        <v>27600000</v>
      </c>
      <c r="S6" s="6">
        <f>R6-Q6</f>
        <v>996646.73250000179</v>
      </c>
      <c r="T6" s="7">
        <f>Q6/R6</f>
        <v>0.96388961114130434</v>
      </c>
      <c r="U6" s="8"/>
    </row>
    <row r="7" spans="1:21" s="5" customFormat="1" ht="21" customHeight="1" x14ac:dyDescent="0.25">
      <c r="A7" s="42" t="s">
        <v>22</v>
      </c>
      <c r="B7" s="44"/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  <c r="S7" s="10">
        <v>0</v>
      </c>
      <c r="T7" s="11">
        <v>0</v>
      </c>
      <c r="U7" s="12"/>
    </row>
    <row r="8" spans="1:21" ht="30" customHeight="1" x14ac:dyDescent="0.25">
      <c r="A8" s="35" t="s">
        <v>0</v>
      </c>
      <c r="B8" s="36"/>
      <c r="C8" s="36"/>
      <c r="D8" s="36"/>
      <c r="E8" s="36"/>
      <c r="F8" s="36"/>
      <c r="G8" s="36"/>
      <c r="H8" s="36"/>
      <c r="I8" s="37" t="s">
        <v>1</v>
      </c>
      <c r="J8" s="37"/>
      <c r="K8" s="38" t="s">
        <v>23</v>
      </c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1" ht="21" customHeight="1" x14ac:dyDescent="0.25">
      <c r="A9" s="40" t="s">
        <v>24</v>
      </c>
      <c r="B9" s="40" t="s">
        <v>25</v>
      </c>
      <c r="C9" s="29" t="s">
        <v>5</v>
      </c>
      <c r="D9" s="30"/>
      <c r="E9" s="29" t="s">
        <v>6</v>
      </c>
      <c r="F9" s="30"/>
      <c r="G9" s="29" t="s">
        <v>7</v>
      </c>
      <c r="H9" s="30"/>
      <c r="I9" s="29" t="s">
        <v>8</v>
      </c>
      <c r="J9" s="30"/>
      <c r="K9" s="29" t="s">
        <v>9</v>
      </c>
      <c r="L9" s="30"/>
      <c r="M9" s="29" t="s">
        <v>10</v>
      </c>
      <c r="N9" s="30"/>
      <c r="O9" s="29" t="s">
        <v>11</v>
      </c>
      <c r="P9" s="30"/>
      <c r="Q9" s="31" t="s">
        <v>26</v>
      </c>
      <c r="R9" s="31" t="s">
        <v>27</v>
      </c>
      <c r="S9" s="31" t="s">
        <v>14</v>
      </c>
      <c r="T9" s="33" t="s">
        <v>15</v>
      </c>
      <c r="U9" s="23" t="s">
        <v>16</v>
      </c>
    </row>
    <row r="10" spans="1:21" ht="21" customHeight="1" x14ac:dyDescent="0.25">
      <c r="A10" s="41"/>
      <c r="B10" s="41"/>
      <c r="C10" s="1" t="s">
        <v>17</v>
      </c>
      <c r="D10" s="1" t="s">
        <v>18</v>
      </c>
      <c r="E10" s="1" t="s">
        <v>17</v>
      </c>
      <c r="F10" s="1" t="s">
        <v>18</v>
      </c>
      <c r="G10" s="1" t="s">
        <v>17</v>
      </c>
      <c r="H10" s="1" t="s">
        <v>18</v>
      </c>
      <c r="I10" s="1" t="s">
        <v>17</v>
      </c>
      <c r="J10" s="1" t="s">
        <v>18</v>
      </c>
      <c r="K10" s="1" t="s">
        <v>17</v>
      </c>
      <c r="L10" s="1" t="s">
        <v>18</v>
      </c>
      <c r="M10" s="1" t="s">
        <v>17</v>
      </c>
      <c r="N10" s="1" t="s">
        <v>18</v>
      </c>
      <c r="O10" s="1" t="s">
        <v>17</v>
      </c>
      <c r="P10" s="1" t="s">
        <v>18</v>
      </c>
      <c r="Q10" s="32"/>
      <c r="R10" s="32"/>
      <c r="S10" s="32"/>
      <c r="T10" s="34"/>
      <c r="U10" s="24"/>
    </row>
    <row r="11" spans="1:21" s="5" customFormat="1" ht="21" customHeight="1" x14ac:dyDescent="0.25">
      <c r="A11" s="13">
        <v>1</v>
      </c>
      <c r="B11" s="13" t="s">
        <v>28</v>
      </c>
      <c r="C11" s="14">
        <v>5</v>
      </c>
      <c r="D11" s="14">
        <v>31789</v>
      </c>
      <c r="E11" s="14"/>
      <c r="F11" s="14"/>
      <c r="G11" s="14">
        <v>4</v>
      </c>
      <c r="H11" s="14">
        <v>27363</v>
      </c>
      <c r="I11" s="14"/>
      <c r="J11" s="14"/>
      <c r="K11" s="14"/>
      <c r="L11" s="14"/>
      <c r="M11" s="14">
        <v>11</v>
      </c>
      <c r="N11" s="14">
        <v>51083</v>
      </c>
      <c r="O11" s="14">
        <v>2</v>
      </c>
      <c r="P11" s="14">
        <v>119608</v>
      </c>
      <c r="Q11" s="2">
        <f>D11+F11+H11+J11+L11+N11+P11</f>
        <v>229843</v>
      </c>
      <c r="R11" s="2">
        <v>150000</v>
      </c>
      <c r="S11" s="2">
        <f>R11-Q11</f>
        <v>-79843</v>
      </c>
      <c r="T11" s="3">
        <f>Q11/R11</f>
        <v>1.5322866666666666</v>
      </c>
      <c r="U11" s="4"/>
    </row>
    <row r="12" spans="1:21" s="5" customFormat="1" ht="21" customHeight="1" x14ac:dyDescent="0.25">
      <c r="A12" s="13">
        <v>2</v>
      </c>
      <c r="B12" s="13" t="s">
        <v>29</v>
      </c>
      <c r="C12" s="14">
        <v>6</v>
      </c>
      <c r="D12" s="14">
        <v>45600</v>
      </c>
      <c r="E12" s="14"/>
      <c r="F12" s="14"/>
      <c r="G12" s="14"/>
      <c r="H12" s="14"/>
      <c r="I12" s="14"/>
      <c r="J12" s="14"/>
      <c r="K12" s="14"/>
      <c r="L12" s="14"/>
      <c r="M12" s="14">
        <v>3</v>
      </c>
      <c r="N12" s="14">
        <v>8534</v>
      </c>
      <c r="O12" s="14">
        <v>6</v>
      </c>
      <c r="P12" s="14">
        <v>276035</v>
      </c>
      <c r="Q12" s="2">
        <f t="shared" ref="Q12:Q56" si="3">D12+F12+H12+J12+L12+N12+P12</f>
        <v>330169</v>
      </c>
      <c r="R12" s="2">
        <v>150000</v>
      </c>
      <c r="S12" s="2">
        <f t="shared" ref="S12:S56" si="4">R12-Q12</f>
        <v>-180169</v>
      </c>
      <c r="T12" s="3">
        <f t="shared" ref="T12:T57" si="5">Q12/R12</f>
        <v>2.2011266666666667</v>
      </c>
      <c r="U12" s="4"/>
    </row>
    <row r="13" spans="1:21" s="5" customFormat="1" ht="21" customHeight="1" x14ac:dyDescent="0.25">
      <c r="A13" s="13">
        <v>3</v>
      </c>
      <c r="B13" s="13" t="s">
        <v>30</v>
      </c>
      <c r="C13" s="14">
        <v>5</v>
      </c>
      <c r="D13" s="14">
        <v>199050</v>
      </c>
      <c r="E13" s="14"/>
      <c r="F13" s="14"/>
      <c r="G13" s="14"/>
      <c r="H13" s="14"/>
      <c r="I13" s="14"/>
      <c r="J13" s="14"/>
      <c r="K13" s="14"/>
      <c r="L13" s="14"/>
      <c r="M13" s="14">
        <v>6</v>
      </c>
      <c r="N13" s="14">
        <v>12823</v>
      </c>
      <c r="O13" s="14">
        <v>3</v>
      </c>
      <c r="P13" s="14">
        <v>130638</v>
      </c>
      <c r="Q13" s="2">
        <f t="shared" si="3"/>
        <v>342511</v>
      </c>
      <c r="R13" s="2">
        <v>150000</v>
      </c>
      <c r="S13" s="2">
        <f t="shared" si="4"/>
        <v>-192511</v>
      </c>
      <c r="T13" s="3">
        <f t="shared" si="5"/>
        <v>2.2834066666666666</v>
      </c>
      <c r="U13" s="4"/>
    </row>
    <row r="14" spans="1:21" s="5" customFormat="1" ht="21" customHeight="1" x14ac:dyDescent="0.25">
      <c r="A14" s="13">
        <v>4</v>
      </c>
      <c r="B14" s="13" t="s">
        <v>31</v>
      </c>
      <c r="C14" s="14">
        <v>5</v>
      </c>
      <c r="D14" s="14">
        <v>133840</v>
      </c>
      <c r="E14" s="14">
        <v>1</v>
      </c>
      <c r="F14" s="14">
        <v>8900</v>
      </c>
      <c r="G14" s="14"/>
      <c r="H14" s="14"/>
      <c r="I14" s="14"/>
      <c r="J14" s="14"/>
      <c r="K14" s="14"/>
      <c r="L14" s="14"/>
      <c r="M14" s="14">
        <v>8</v>
      </c>
      <c r="N14" s="14">
        <v>23492</v>
      </c>
      <c r="O14" s="14">
        <v>6</v>
      </c>
      <c r="P14" s="14">
        <v>175795</v>
      </c>
      <c r="Q14" s="2">
        <f t="shared" si="3"/>
        <v>342027</v>
      </c>
      <c r="R14" s="2">
        <v>150000</v>
      </c>
      <c r="S14" s="2">
        <f t="shared" si="4"/>
        <v>-192027</v>
      </c>
      <c r="T14" s="3">
        <f t="shared" si="5"/>
        <v>2.2801800000000001</v>
      </c>
      <c r="U14" s="4"/>
    </row>
    <row r="15" spans="1:21" s="5" customFormat="1" ht="21" customHeight="1" x14ac:dyDescent="0.25">
      <c r="A15" s="13">
        <v>5</v>
      </c>
      <c r="B15" s="13" t="s">
        <v>32</v>
      </c>
      <c r="C15" s="14">
        <v>4</v>
      </c>
      <c r="D15" s="14">
        <v>34360</v>
      </c>
      <c r="E15" s="14"/>
      <c r="F15" s="14"/>
      <c r="G15" s="14">
        <v>1</v>
      </c>
      <c r="H15" s="14">
        <v>1406</v>
      </c>
      <c r="I15" s="14">
        <v>4</v>
      </c>
      <c r="J15" s="14">
        <v>28291</v>
      </c>
      <c r="K15" s="14"/>
      <c r="L15" s="14"/>
      <c r="M15" s="14">
        <v>7</v>
      </c>
      <c r="N15" s="14">
        <v>13135</v>
      </c>
      <c r="O15" s="14">
        <v>6</v>
      </c>
      <c r="P15" s="14">
        <v>125300</v>
      </c>
      <c r="Q15" s="2">
        <f t="shared" si="3"/>
        <v>202492</v>
      </c>
      <c r="R15" s="2">
        <v>150000</v>
      </c>
      <c r="S15" s="2">
        <f t="shared" si="4"/>
        <v>-52492</v>
      </c>
      <c r="T15" s="3">
        <f t="shared" si="5"/>
        <v>1.3499466666666666</v>
      </c>
      <c r="U15" s="4"/>
    </row>
    <row r="16" spans="1:21" s="5" customFormat="1" ht="21" customHeight="1" x14ac:dyDescent="0.25">
      <c r="A16" s="13">
        <v>6</v>
      </c>
      <c r="B16" s="13" t="s">
        <v>33</v>
      </c>
      <c r="C16" s="14">
        <v>3</v>
      </c>
      <c r="D16" s="14">
        <v>23828</v>
      </c>
      <c r="E16" s="14"/>
      <c r="F16" s="14"/>
      <c r="G16" s="14"/>
      <c r="H16" s="14"/>
      <c r="I16" s="14">
        <v>2</v>
      </c>
      <c r="J16" s="14">
        <v>12333</v>
      </c>
      <c r="K16" s="14"/>
      <c r="L16" s="14"/>
      <c r="M16" s="14">
        <v>4</v>
      </c>
      <c r="N16" s="14">
        <v>7335</v>
      </c>
      <c r="O16" s="14">
        <v>5</v>
      </c>
      <c r="P16" s="14">
        <v>175360</v>
      </c>
      <c r="Q16" s="2">
        <f t="shared" si="3"/>
        <v>218856</v>
      </c>
      <c r="R16" s="2">
        <v>150000</v>
      </c>
      <c r="S16" s="2">
        <f t="shared" si="4"/>
        <v>-68856</v>
      </c>
      <c r="T16" s="3">
        <f t="shared" si="5"/>
        <v>1.4590399999999999</v>
      </c>
      <c r="U16" s="4"/>
    </row>
    <row r="17" spans="1:21" s="5" customFormat="1" ht="21" customHeight="1" x14ac:dyDescent="0.25">
      <c r="A17" s="13">
        <v>7</v>
      </c>
      <c r="B17" s="13" t="s">
        <v>34</v>
      </c>
      <c r="C17" s="14">
        <v>5</v>
      </c>
      <c r="D17" s="14">
        <v>55861</v>
      </c>
      <c r="E17" s="14"/>
      <c r="F17" s="14"/>
      <c r="G17" s="14">
        <v>1</v>
      </c>
      <c r="H17" s="14">
        <v>1406</v>
      </c>
      <c r="I17" s="14"/>
      <c r="J17" s="14"/>
      <c r="K17" s="14"/>
      <c r="L17" s="14"/>
      <c r="M17" s="14">
        <v>10</v>
      </c>
      <c r="N17" s="14">
        <v>26449</v>
      </c>
      <c r="O17" s="14">
        <v>1</v>
      </c>
      <c r="P17" s="14">
        <v>21094</v>
      </c>
      <c r="Q17" s="2">
        <f t="shared" si="3"/>
        <v>104810</v>
      </c>
      <c r="R17" s="2">
        <v>150000</v>
      </c>
      <c r="S17" s="2">
        <f t="shared" si="4"/>
        <v>45190</v>
      </c>
      <c r="T17" s="3">
        <f t="shared" si="5"/>
        <v>0.69873333333333332</v>
      </c>
      <c r="U17" s="4"/>
    </row>
    <row r="18" spans="1:21" s="5" customFormat="1" ht="21" customHeight="1" x14ac:dyDescent="0.25">
      <c r="A18" s="13">
        <v>8</v>
      </c>
      <c r="B18" s="13" t="s">
        <v>35</v>
      </c>
      <c r="C18" s="14">
        <v>6</v>
      </c>
      <c r="D18" s="14">
        <v>285510</v>
      </c>
      <c r="E18" s="14"/>
      <c r="F18" s="14"/>
      <c r="G18" s="14"/>
      <c r="H18" s="14"/>
      <c r="I18" s="14"/>
      <c r="J18" s="14"/>
      <c r="K18" s="14"/>
      <c r="L18" s="14"/>
      <c r="M18" s="14">
        <v>8</v>
      </c>
      <c r="N18" s="14">
        <v>27676</v>
      </c>
      <c r="O18" s="14">
        <v>3</v>
      </c>
      <c r="P18" s="14">
        <v>150000</v>
      </c>
      <c r="Q18" s="2">
        <f t="shared" si="3"/>
        <v>463186</v>
      </c>
      <c r="R18" s="2">
        <v>150000</v>
      </c>
      <c r="S18" s="2">
        <f t="shared" si="4"/>
        <v>-313186</v>
      </c>
      <c r="T18" s="3">
        <f t="shared" si="5"/>
        <v>3.0879066666666666</v>
      </c>
      <c r="U18" s="4"/>
    </row>
    <row r="19" spans="1:21" s="5" customFormat="1" ht="21" customHeight="1" x14ac:dyDescent="0.25">
      <c r="A19" s="13">
        <v>9</v>
      </c>
      <c r="B19" s="13" t="s">
        <v>36</v>
      </c>
      <c r="C19" s="14">
        <v>4</v>
      </c>
      <c r="D19" s="14">
        <v>69500</v>
      </c>
      <c r="E19" s="14"/>
      <c r="F19" s="14"/>
      <c r="G19" s="14">
        <v>1</v>
      </c>
      <c r="H19" s="14">
        <v>1406</v>
      </c>
      <c r="I19" s="14">
        <v>4</v>
      </c>
      <c r="J19" s="14">
        <v>34815</v>
      </c>
      <c r="K19" s="14"/>
      <c r="L19" s="14"/>
      <c r="M19" s="14">
        <v>12</v>
      </c>
      <c r="N19" s="14">
        <v>18745</v>
      </c>
      <c r="O19" s="14">
        <v>2</v>
      </c>
      <c r="P19" s="14">
        <v>149151</v>
      </c>
      <c r="Q19" s="2">
        <f t="shared" si="3"/>
        <v>273617</v>
      </c>
      <c r="R19" s="2">
        <v>150000</v>
      </c>
      <c r="S19" s="2">
        <f t="shared" si="4"/>
        <v>-123617</v>
      </c>
      <c r="T19" s="3">
        <f t="shared" si="5"/>
        <v>1.8241133333333333</v>
      </c>
      <c r="U19" s="4"/>
    </row>
    <row r="20" spans="1:21" s="5" customFormat="1" ht="21" customHeight="1" x14ac:dyDescent="0.25">
      <c r="A20" s="13">
        <v>10</v>
      </c>
      <c r="B20" s="13" t="s">
        <v>37</v>
      </c>
      <c r="C20" s="14">
        <v>2</v>
      </c>
      <c r="D20" s="14">
        <v>14250</v>
      </c>
      <c r="E20" s="14"/>
      <c r="F20" s="14"/>
      <c r="G20" s="14"/>
      <c r="H20" s="14"/>
      <c r="I20" s="14"/>
      <c r="J20" s="14"/>
      <c r="K20" s="14"/>
      <c r="L20" s="14"/>
      <c r="M20" s="14">
        <v>12</v>
      </c>
      <c r="N20" s="14">
        <v>48050</v>
      </c>
      <c r="O20" s="14">
        <v>2</v>
      </c>
      <c r="P20" s="14">
        <v>149351</v>
      </c>
      <c r="Q20" s="2">
        <f t="shared" si="3"/>
        <v>211651</v>
      </c>
      <c r="R20" s="2">
        <v>150000</v>
      </c>
      <c r="S20" s="2">
        <f t="shared" si="4"/>
        <v>-61651</v>
      </c>
      <c r="T20" s="3">
        <f t="shared" si="5"/>
        <v>1.4110066666666667</v>
      </c>
      <c r="U20" s="4"/>
    </row>
    <row r="21" spans="1:21" s="5" customFormat="1" ht="21" customHeight="1" x14ac:dyDescent="0.25">
      <c r="A21" s="13">
        <v>11</v>
      </c>
      <c r="B21" s="13" t="s">
        <v>38</v>
      </c>
      <c r="C21" s="15">
        <v>2</v>
      </c>
      <c r="D21" s="15">
        <v>50670</v>
      </c>
      <c r="E21" s="15"/>
      <c r="F21" s="15"/>
      <c r="G21" s="15">
        <v>2</v>
      </c>
      <c r="H21" s="15">
        <v>23920</v>
      </c>
      <c r="I21" s="15"/>
      <c r="J21" s="15"/>
      <c r="K21" s="15"/>
      <c r="L21" s="15"/>
      <c r="M21" s="15">
        <v>8</v>
      </c>
      <c r="N21" s="15">
        <v>27428</v>
      </c>
      <c r="O21" s="15">
        <v>4</v>
      </c>
      <c r="P21" s="15">
        <v>185893</v>
      </c>
      <c r="Q21" s="2">
        <f t="shared" si="3"/>
        <v>287911</v>
      </c>
      <c r="R21" s="2">
        <v>150000</v>
      </c>
      <c r="S21" s="2">
        <f t="shared" si="4"/>
        <v>-137911</v>
      </c>
      <c r="T21" s="3">
        <f t="shared" si="5"/>
        <v>1.9194066666666667</v>
      </c>
      <c r="U21" s="4"/>
    </row>
    <row r="22" spans="1:21" s="5" customFormat="1" ht="21" customHeight="1" x14ac:dyDescent="0.25">
      <c r="A22" s="13">
        <v>12</v>
      </c>
      <c r="B22" s="13" t="s">
        <v>39</v>
      </c>
      <c r="C22" s="14">
        <v>1</v>
      </c>
      <c r="D22" s="14">
        <v>5550</v>
      </c>
      <c r="E22" s="14"/>
      <c r="F22" s="14"/>
      <c r="G22" s="14"/>
      <c r="H22" s="14"/>
      <c r="I22" s="14"/>
      <c r="J22" s="14"/>
      <c r="K22" s="14"/>
      <c r="L22" s="14"/>
      <c r="M22" s="14">
        <v>14</v>
      </c>
      <c r="N22" s="14">
        <v>63336</v>
      </c>
      <c r="O22" s="14">
        <v>3</v>
      </c>
      <c r="P22" s="14">
        <v>151505</v>
      </c>
      <c r="Q22" s="2">
        <f t="shared" si="3"/>
        <v>220391</v>
      </c>
      <c r="R22" s="2">
        <v>150000</v>
      </c>
      <c r="S22" s="2">
        <f t="shared" si="4"/>
        <v>-70391</v>
      </c>
      <c r="T22" s="3">
        <f t="shared" si="5"/>
        <v>1.4692733333333334</v>
      </c>
      <c r="U22" s="4"/>
    </row>
    <row r="23" spans="1:21" s="5" customFormat="1" ht="21" customHeight="1" x14ac:dyDescent="0.25">
      <c r="A23" s="13">
        <v>13</v>
      </c>
      <c r="B23" s="13" t="s">
        <v>40</v>
      </c>
      <c r="C23" s="14">
        <v>5</v>
      </c>
      <c r="D23" s="14">
        <v>105381</v>
      </c>
      <c r="E23" s="14"/>
      <c r="F23" s="14"/>
      <c r="G23" s="14"/>
      <c r="H23" s="14"/>
      <c r="I23" s="14"/>
      <c r="J23" s="14"/>
      <c r="K23" s="14"/>
      <c r="L23" s="14"/>
      <c r="M23" s="14">
        <v>4</v>
      </c>
      <c r="N23" s="14">
        <v>123131</v>
      </c>
      <c r="O23" s="14">
        <v>4</v>
      </c>
      <c r="P23" s="14">
        <v>158300</v>
      </c>
      <c r="Q23" s="2">
        <f t="shared" si="3"/>
        <v>386812</v>
      </c>
      <c r="R23" s="2">
        <v>150000</v>
      </c>
      <c r="S23" s="2">
        <f t="shared" si="4"/>
        <v>-236812</v>
      </c>
      <c r="T23" s="3">
        <f t="shared" si="5"/>
        <v>2.5787466666666665</v>
      </c>
      <c r="U23" s="4"/>
    </row>
    <row r="24" spans="1:21" s="5" customFormat="1" ht="21" customHeight="1" x14ac:dyDescent="0.25">
      <c r="A24" s="13">
        <v>14</v>
      </c>
      <c r="B24" s="13" t="s">
        <v>41</v>
      </c>
      <c r="C24" s="14">
        <v>5</v>
      </c>
      <c r="D24" s="14">
        <v>41600</v>
      </c>
      <c r="E24" s="14"/>
      <c r="F24" s="14"/>
      <c r="G24" s="14">
        <v>1</v>
      </c>
      <c r="H24" s="14">
        <v>1406</v>
      </c>
      <c r="I24" s="14"/>
      <c r="J24" s="14"/>
      <c r="K24" s="14"/>
      <c r="L24" s="14"/>
      <c r="M24" s="14">
        <v>3</v>
      </c>
      <c r="N24" s="14">
        <v>6822</v>
      </c>
      <c r="O24" s="14">
        <v>5</v>
      </c>
      <c r="P24" s="14">
        <v>153174</v>
      </c>
      <c r="Q24" s="2">
        <f t="shared" si="3"/>
        <v>203002</v>
      </c>
      <c r="R24" s="2">
        <v>150000</v>
      </c>
      <c r="S24" s="2">
        <f t="shared" si="4"/>
        <v>-53002</v>
      </c>
      <c r="T24" s="3">
        <f t="shared" si="5"/>
        <v>1.3533466666666667</v>
      </c>
      <c r="U24" s="4"/>
    </row>
    <row r="25" spans="1:21" s="5" customFormat="1" ht="21" customHeight="1" x14ac:dyDescent="0.25">
      <c r="A25" s="13">
        <v>15</v>
      </c>
      <c r="B25" s="13" t="s">
        <v>42</v>
      </c>
      <c r="C25" s="14">
        <v>5</v>
      </c>
      <c r="D25" s="14">
        <v>45900</v>
      </c>
      <c r="E25" s="14"/>
      <c r="F25" s="14"/>
      <c r="G25" s="14"/>
      <c r="H25" s="14"/>
      <c r="I25" s="14"/>
      <c r="J25" s="14"/>
      <c r="K25" s="14"/>
      <c r="L25" s="14"/>
      <c r="M25" s="14">
        <v>10</v>
      </c>
      <c r="N25" s="14">
        <v>16390</v>
      </c>
      <c r="O25" s="14">
        <v>2</v>
      </c>
      <c r="P25" s="14">
        <v>149930</v>
      </c>
      <c r="Q25" s="2">
        <f t="shared" si="3"/>
        <v>212220</v>
      </c>
      <c r="R25" s="2">
        <v>150000</v>
      </c>
      <c r="S25" s="2">
        <f t="shared" si="4"/>
        <v>-62220</v>
      </c>
      <c r="T25" s="3">
        <f t="shared" si="5"/>
        <v>1.4148000000000001</v>
      </c>
      <c r="U25" s="4"/>
    </row>
    <row r="26" spans="1:21" s="5" customFormat="1" ht="21" customHeight="1" x14ac:dyDescent="0.25">
      <c r="A26" s="13">
        <v>16</v>
      </c>
      <c r="B26" s="13" t="s">
        <v>43</v>
      </c>
      <c r="C26" s="14">
        <v>5</v>
      </c>
      <c r="D26" s="14">
        <v>51275</v>
      </c>
      <c r="E26" s="14"/>
      <c r="F26" s="14"/>
      <c r="G26" s="14"/>
      <c r="H26" s="14"/>
      <c r="I26" s="14">
        <v>2</v>
      </c>
      <c r="J26" s="14">
        <v>21440</v>
      </c>
      <c r="K26" s="14"/>
      <c r="L26" s="14"/>
      <c r="M26" s="14">
        <v>12</v>
      </c>
      <c r="N26" s="14">
        <v>40872</v>
      </c>
      <c r="O26" s="14">
        <v>1</v>
      </c>
      <c r="P26" s="14">
        <v>53330</v>
      </c>
      <c r="Q26" s="2">
        <f t="shared" si="3"/>
        <v>166917</v>
      </c>
      <c r="R26" s="2">
        <v>150000</v>
      </c>
      <c r="S26" s="2">
        <f t="shared" si="4"/>
        <v>-16917</v>
      </c>
      <c r="T26" s="3">
        <f t="shared" si="5"/>
        <v>1.1127800000000001</v>
      </c>
      <c r="U26" s="4"/>
    </row>
    <row r="27" spans="1:21" s="5" customFormat="1" ht="21" customHeight="1" x14ac:dyDescent="0.25">
      <c r="A27" s="13">
        <v>17</v>
      </c>
      <c r="B27" s="13" t="s">
        <v>44</v>
      </c>
      <c r="C27" s="14">
        <v>2</v>
      </c>
      <c r="D27" s="14">
        <v>66385</v>
      </c>
      <c r="E27" s="14"/>
      <c r="F27" s="14"/>
      <c r="G27" s="14">
        <v>1</v>
      </c>
      <c r="H27" s="14">
        <v>2813</v>
      </c>
      <c r="I27" s="14">
        <v>1</v>
      </c>
      <c r="J27" s="14">
        <v>9600</v>
      </c>
      <c r="K27" s="14"/>
      <c r="L27" s="14"/>
      <c r="M27" s="14">
        <v>4</v>
      </c>
      <c r="N27" s="14">
        <v>98620</v>
      </c>
      <c r="O27" s="14">
        <v>3</v>
      </c>
      <c r="P27" s="14">
        <v>141340</v>
      </c>
      <c r="Q27" s="2">
        <f t="shared" si="3"/>
        <v>318758</v>
      </c>
      <c r="R27" s="2">
        <v>150000</v>
      </c>
      <c r="S27" s="2">
        <f t="shared" si="4"/>
        <v>-168758</v>
      </c>
      <c r="T27" s="3">
        <f t="shared" si="5"/>
        <v>2.1250533333333332</v>
      </c>
      <c r="U27" s="4"/>
    </row>
    <row r="28" spans="1:21" s="5" customFormat="1" ht="21" customHeight="1" x14ac:dyDescent="0.25">
      <c r="A28" s="13">
        <v>18</v>
      </c>
      <c r="B28" s="13" t="s">
        <v>45</v>
      </c>
      <c r="C28" s="14">
        <v>2</v>
      </c>
      <c r="D28" s="14">
        <v>207500</v>
      </c>
      <c r="E28" s="14"/>
      <c r="F28" s="14"/>
      <c r="G28" s="14"/>
      <c r="H28" s="14"/>
      <c r="I28" s="14">
        <v>1</v>
      </c>
      <c r="J28" s="14">
        <v>56300</v>
      </c>
      <c r="K28" s="14"/>
      <c r="L28" s="14"/>
      <c r="M28" s="14">
        <v>10</v>
      </c>
      <c r="N28" s="14">
        <v>18166</v>
      </c>
      <c r="O28" s="14">
        <v>2</v>
      </c>
      <c r="P28" s="14">
        <v>150000</v>
      </c>
      <c r="Q28" s="2">
        <f t="shared" si="3"/>
        <v>431966</v>
      </c>
      <c r="R28" s="2">
        <v>150000</v>
      </c>
      <c r="S28" s="2">
        <f t="shared" si="4"/>
        <v>-281966</v>
      </c>
      <c r="T28" s="3">
        <f t="shared" si="5"/>
        <v>2.8797733333333335</v>
      </c>
      <c r="U28" s="4"/>
    </row>
    <row r="29" spans="1:21" s="5" customFormat="1" ht="21" customHeight="1" x14ac:dyDescent="0.25">
      <c r="A29" s="13">
        <v>19</v>
      </c>
      <c r="B29" s="13" t="s">
        <v>46</v>
      </c>
      <c r="C29" s="14">
        <v>5</v>
      </c>
      <c r="D29" s="14">
        <v>45200</v>
      </c>
      <c r="E29" s="14"/>
      <c r="F29" s="14"/>
      <c r="G29" s="14"/>
      <c r="H29" s="14"/>
      <c r="I29" s="14">
        <v>1</v>
      </c>
      <c r="J29" s="14">
        <v>11000</v>
      </c>
      <c r="K29" s="14"/>
      <c r="L29" s="14"/>
      <c r="M29" s="14">
        <v>13</v>
      </c>
      <c r="N29" s="14">
        <v>19844</v>
      </c>
      <c r="O29" s="14">
        <v>4</v>
      </c>
      <c r="P29" s="14">
        <v>136070</v>
      </c>
      <c r="Q29" s="2">
        <f t="shared" si="3"/>
        <v>212114</v>
      </c>
      <c r="R29" s="2">
        <v>150000</v>
      </c>
      <c r="S29" s="2">
        <f t="shared" si="4"/>
        <v>-62114</v>
      </c>
      <c r="T29" s="3">
        <f t="shared" si="5"/>
        <v>1.4140933333333334</v>
      </c>
      <c r="U29" s="4"/>
    </row>
    <row r="30" spans="1:21" s="5" customFormat="1" ht="21" customHeight="1" x14ac:dyDescent="0.25">
      <c r="A30" s="13">
        <v>20</v>
      </c>
      <c r="B30" s="13" t="s">
        <v>47</v>
      </c>
      <c r="C30" s="14">
        <v>3</v>
      </c>
      <c r="D30" s="14">
        <v>33702</v>
      </c>
      <c r="E30" s="14"/>
      <c r="F30" s="14"/>
      <c r="G30" s="14"/>
      <c r="H30" s="14"/>
      <c r="I30" s="14">
        <v>2</v>
      </c>
      <c r="J30" s="14">
        <v>19602</v>
      </c>
      <c r="K30" s="14"/>
      <c r="L30" s="14"/>
      <c r="M30" s="14">
        <v>4</v>
      </c>
      <c r="N30" s="14">
        <v>7335</v>
      </c>
      <c r="O30" s="14">
        <v>5</v>
      </c>
      <c r="P30" s="14">
        <v>198000</v>
      </c>
      <c r="Q30" s="2">
        <f t="shared" si="3"/>
        <v>258639</v>
      </c>
      <c r="R30" s="2">
        <v>150000</v>
      </c>
      <c r="S30" s="2">
        <f t="shared" si="4"/>
        <v>-108639</v>
      </c>
      <c r="T30" s="3">
        <f t="shared" si="5"/>
        <v>1.7242599999999999</v>
      </c>
      <c r="U30" s="4"/>
    </row>
    <row r="31" spans="1:21" s="5" customFormat="1" ht="21" customHeight="1" x14ac:dyDescent="0.25">
      <c r="A31" s="13">
        <v>21</v>
      </c>
      <c r="B31" s="13" t="s">
        <v>48</v>
      </c>
      <c r="C31" s="14">
        <v>5</v>
      </c>
      <c r="D31" s="14">
        <v>145350</v>
      </c>
      <c r="E31" s="14"/>
      <c r="F31" s="14"/>
      <c r="G31" s="14"/>
      <c r="H31" s="14"/>
      <c r="I31" s="14"/>
      <c r="J31" s="14"/>
      <c r="K31" s="14"/>
      <c r="L31" s="14"/>
      <c r="M31" s="14">
        <v>8</v>
      </c>
      <c r="N31" s="14">
        <v>22178</v>
      </c>
      <c r="O31" s="14">
        <v>2</v>
      </c>
      <c r="P31" s="14">
        <v>132900</v>
      </c>
      <c r="Q31" s="2">
        <f t="shared" si="3"/>
        <v>300428</v>
      </c>
      <c r="R31" s="2">
        <v>150000</v>
      </c>
      <c r="S31" s="2">
        <f t="shared" si="4"/>
        <v>-150428</v>
      </c>
      <c r="T31" s="3">
        <f t="shared" si="5"/>
        <v>2.0028533333333334</v>
      </c>
      <c r="U31" s="4"/>
    </row>
    <row r="32" spans="1:21" s="5" customFormat="1" ht="21" customHeight="1" x14ac:dyDescent="0.25">
      <c r="A32" s="13">
        <v>22</v>
      </c>
      <c r="B32" s="13" t="s">
        <v>49</v>
      </c>
      <c r="C32" s="14">
        <v>5</v>
      </c>
      <c r="D32" s="14">
        <v>100920</v>
      </c>
      <c r="E32" s="14"/>
      <c r="F32" s="14"/>
      <c r="G32" s="14"/>
      <c r="H32" s="14"/>
      <c r="I32" s="14"/>
      <c r="J32" s="14"/>
      <c r="K32" s="14"/>
      <c r="L32" s="14"/>
      <c r="M32" s="14">
        <v>10</v>
      </c>
      <c r="N32" s="14">
        <v>23567</v>
      </c>
      <c r="O32" s="14">
        <v>6</v>
      </c>
      <c r="P32" s="14">
        <v>187000</v>
      </c>
      <c r="Q32" s="2">
        <f t="shared" si="3"/>
        <v>311487</v>
      </c>
      <c r="R32" s="2">
        <v>150000</v>
      </c>
      <c r="S32" s="2">
        <f t="shared" si="4"/>
        <v>-161487</v>
      </c>
      <c r="T32" s="3">
        <f t="shared" si="5"/>
        <v>2.0765799999999999</v>
      </c>
      <c r="U32" s="4"/>
    </row>
    <row r="33" spans="1:21" s="5" customFormat="1" ht="21" customHeight="1" x14ac:dyDescent="0.25">
      <c r="A33" s="13">
        <v>23</v>
      </c>
      <c r="B33" s="13" t="s">
        <v>50</v>
      </c>
      <c r="C33" s="14">
        <v>2</v>
      </c>
      <c r="D33" s="14">
        <v>25522</v>
      </c>
      <c r="E33" s="14"/>
      <c r="F33" s="14"/>
      <c r="G33" s="14">
        <v>2</v>
      </c>
      <c r="H33" s="14">
        <v>33702</v>
      </c>
      <c r="I33" s="14"/>
      <c r="J33" s="14"/>
      <c r="K33" s="14"/>
      <c r="L33" s="14"/>
      <c r="M33" s="14">
        <v>4</v>
      </c>
      <c r="N33" s="14">
        <v>10284</v>
      </c>
      <c r="O33" s="14">
        <v>3</v>
      </c>
      <c r="P33" s="14">
        <v>159090</v>
      </c>
      <c r="Q33" s="2">
        <f t="shared" si="3"/>
        <v>228598</v>
      </c>
      <c r="R33" s="2">
        <v>150000</v>
      </c>
      <c r="S33" s="2">
        <f t="shared" si="4"/>
        <v>-78598</v>
      </c>
      <c r="T33" s="3">
        <f t="shared" si="5"/>
        <v>1.5239866666666666</v>
      </c>
      <c r="U33" s="4"/>
    </row>
    <row r="34" spans="1:21" s="5" customFormat="1" ht="21" customHeight="1" x14ac:dyDescent="0.25">
      <c r="A34" s="13">
        <v>24</v>
      </c>
      <c r="B34" s="13" t="s">
        <v>51</v>
      </c>
      <c r="C34" s="14">
        <v>3</v>
      </c>
      <c r="D34" s="14">
        <v>18540</v>
      </c>
      <c r="E34" s="14"/>
      <c r="F34" s="14"/>
      <c r="G34" s="14"/>
      <c r="H34" s="14"/>
      <c r="I34" s="14"/>
      <c r="J34" s="14"/>
      <c r="K34" s="14"/>
      <c r="L34" s="14"/>
      <c r="M34" s="14">
        <v>11</v>
      </c>
      <c r="N34" s="14">
        <v>123522</v>
      </c>
      <c r="O34" s="14">
        <v>6</v>
      </c>
      <c r="P34" s="14">
        <v>167200</v>
      </c>
      <c r="Q34" s="2">
        <f t="shared" si="3"/>
        <v>309262</v>
      </c>
      <c r="R34" s="2">
        <v>150000</v>
      </c>
      <c r="S34" s="2">
        <f t="shared" si="4"/>
        <v>-159262</v>
      </c>
      <c r="T34" s="3">
        <f t="shared" si="5"/>
        <v>2.0617466666666666</v>
      </c>
      <c r="U34" s="4"/>
    </row>
    <row r="35" spans="1:21" s="5" customFormat="1" ht="21" customHeight="1" x14ac:dyDescent="0.25">
      <c r="A35" s="13">
        <v>25</v>
      </c>
      <c r="B35" s="13" t="s">
        <v>52</v>
      </c>
      <c r="C35" s="14">
        <v>7</v>
      </c>
      <c r="D35" s="14">
        <v>43560</v>
      </c>
      <c r="E35" s="14"/>
      <c r="F35" s="14"/>
      <c r="G35" s="14">
        <v>2</v>
      </c>
      <c r="H35" s="14">
        <v>4987</v>
      </c>
      <c r="I35" s="14"/>
      <c r="J35" s="14"/>
      <c r="K35" s="14"/>
      <c r="L35" s="14"/>
      <c r="M35" s="14">
        <v>9</v>
      </c>
      <c r="N35" s="14">
        <v>14444</v>
      </c>
      <c r="O35" s="14">
        <v>3</v>
      </c>
      <c r="P35" s="14">
        <v>150000</v>
      </c>
      <c r="Q35" s="2">
        <f t="shared" si="3"/>
        <v>212991</v>
      </c>
      <c r="R35" s="2">
        <v>150000</v>
      </c>
      <c r="S35" s="2">
        <f t="shared" si="4"/>
        <v>-62991</v>
      </c>
      <c r="T35" s="3">
        <f t="shared" si="5"/>
        <v>1.41994</v>
      </c>
      <c r="U35" s="4"/>
    </row>
    <row r="36" spans="1:21" s="5" customFormat="1" ht="21" customHeight="1" x14ac:dyDescent="0.25">
      <c r="A36" s="13">
        <v>26</v>
      </c>
      <c r="B36" s="13" t="s">
        <v>53</v>
      </c>
      <c r="C36" s="14">
        <v>5</v>
      </c>
      <c r="D36" s="14">
        <v>47975</v>
      </c>
      <c r="E36" s="14"/>
      <c r="F36" s="14"/>
      <c r="G36" s="14"/>
      <c r="H36" s="14"/>
      <c r="I36" s="14">
        <v>5</v>
      </c>
      <c r="J36" s="14">
        <v>48245</v>
      </c>
      <c r="K36" s="14"/>
      <c r="L36" s="14"/>
      <c r="M36" s="14">
        <v>5</v>
      </c>
      <c r="N36" s="14">
        <v>15238</v>
      </c>
      <c r="O36" s="14">
        <v>3</v>
      </c>
      <c r="P36" s="14">
        <v>150000</v>
      </c>
      <c r="Q36" s="2">
        <f t="shared" si="3"/>
        <v>261458</v>
      </c>
      <c r="R36" s="2">
        <v>150000</v>
      </c>
      <c r="S36" s="2">
        <f t="shared" si="4"/>
        <v>-111458</v>
      </c>
      <c r="T36" s="3">
        <f t="shared" si="5"/>
        <v>1.7430533333333333</v>
      </c>
      <c r="U36" s="4"/>
    </row>
    <row r="37" spans="1:21" s="5" customFormat="1" ht="21" customHeight="1" x14ac:dyDescent="0.25">
      <c r="A37" s="13">
        <v>27</v>
      </c>
      <c r="B37" s="13" t="s">
        <v>54</v>
      </c>
      <c r="C37" s="14">
        <v>5</v>
      </c>
      <c r="D37" s="14">
        <v>117685</v>
      </c>
      <c r="E37" s="14"/>
      <c r="F37" s="14"/>
      <c r="G37" s="14"/>
      <c r="H37" s="14"/>
      <c r="I37" s="14">
        <v>5</v>
      </c>
      <c r="J37" s="14">
        <v>48580</v>
      </c>
      <c r="K37" s="14"/>
      <c r="L37" s="14"/>
      <c r="M37" s="14">
        <v>10</v>
      </c>
      <c r="N37" s="14">
        <v>17314</v>
      </c>
      <c r="O37" s="14">
        <v>2</v>
      </c>
      <c r="P37" s="14">
        <v>150000</v>
      </c>
      <c r="Q37" s="2">
        <f t="shared" si="3"/>
        <v>333579</v>
      </c>
      <c r="R37" s="2">
        <v>150000</v>
      </c>
      <c r="S37" s="2">
        <f t="shared" si="4"/>
        <v>-183579</v>
      </c>
      <c r="T37" s="3">
        <f t="shared" si="5"/>
        <v>2.2238600000000002</v>
      </c>
      <c r="U37" s="4"/>
    </row>
    <row r="38" spans="1:21" s="5" customFormat="1" ht="21" customHeight="1" x14ac:dyDescent="0.25">
      <c r="A38" s="13">
        <v>28</v>
      </c>
      <c r="B38" s="13" t="s">
        <v>55</v>
      </c>
      <c r="C38" s="14">
        <v>5</v>
      </c>
      <c r="D38" s="14">
        <v>68951</v>
      </c>
      <c r="E38" s="14">
        <v>1</v>
      </c>
      <c r="F38" s="14">
        <v>6300</v>
      </c>
      <c r="G38" s="14">
        <v>1</v>
      </c>
      <c r="H38" s="14">
        <v>1406</v>
      </c>
      <c r="I38" s="14"/>
      <c r="J38" s="14"/>
      <c r="K38" s="14"/>
      <c r="L38" s="14"/>
      <c r="M38" s="14">
        <v>11</v>
      </c>
      <c r="N38" s="14">
        <v>17541</v>
      </c>
      <c r="O38" s="14">
        <v>4</v>
      </c>
      <c r="P38" s="14">
        <v>155600</v>
      </c>
      <c r="Q38" s="2">
        <f t="shared" si="3"/>
        <v>249798</v>
      </c>
      <c r="R38" s="2">
        <v>150000</v>
      </c>
      <c r="S38" s="2">
        <f t="shared" si="4"/>
        <v>-99798</v>
      </c>
      <c r="T38" s="3">
        <f t="shared" si="5"/>
        <v>1.6653199999999999</v>
      </c>
      <c r="U38" s="4"/>
    </row>
    <row r="39" spans="1:21" s="5" customFormat="1" ht="21" customHeight="1" x14ac:dyDescent="0.25">
      <c r="A39" s="13">
        <v>29</v>
      </c>
      <c r="B39" s="13" t="s">
        <v>56</v>
      </c>
      <c r="C39" s="14">
        <v>4</v>
      </c>
      <c r="D39" s="14">
        <v>26990</v>
      </c>
      <c r="E39" s="14"/>
      <c r="F39" s="14"/>
      <c r="G39" s="14"/>
      <c r="H39" s="14"/>
      <c r="I39" s="14"/>
      <c r="J39" s="14"/>
      <c r="K39" s="14"/>
      <c r="L39" s="14"/>
      <c r="M39" s="14">
        <v>10</v>
      </c>
      <c r="N39" s="14">
        <v>61165</v>
      </c>
      <c r="O39" s="14">
        <v>1</v>
      </c>
      <c r="P39" s="14">
        <v>124000</v>
      </c>
      <c r="Q39" s="2">
        <f t="shared" si="3"/>
        <v>212155</v>
      </c>
      <c r="R39" s="2">
        <v>150000</v>
      </c>
      <c r="S39" s="2">
        <f t="shared" si="4"/>
        <v>-62155</v>
      </c>
      <c r="T39" s="3">
        <f t="shared" si="5"/>
        <v>1.4143666666666668</v>
      </c>
      <c r="U39" s="4"/>
    </row>
    <row r="40" spans="1:21" s="5" customFormat="1" ht="21" customHeight="1" x14ac:dyDescent="0.25">
      <c r="A40" s="13">
        <v>30</v>
      </c>
      <c r="B40" s="13" t="s">
        <v>57</v>
      </c>
      <c r="C40" s="14">
        <v>6</v>
      </c>
      <c r="D40" s="14">
        <v>81146</v>
      </c>
      <c r="E40" s="14"/>
      <c r="F40" s="14"/>
      <c r="G40" s="14">
        <v>2</v>
      </c>
      <c r="H40" s="14">
        <v>13869</v>
      </c>
      <c r="I40" s="14"/>
      <c r="J40" s="14"/>
      <c r="K40" s="14"/>
      <c r="L40" s="14"/>
      <c r="M40" s="14">
        <v>13</v>
      </c>
      <c r="N40" s="14">
        <v>182106</v>
      </c>
      <c r="O40" s="14">
        <v>3</v>
      </c>
      <c r="P40" s="14">
        <v>148000</v>
      </c>
      <c r="Q40" s="2">
        <f t="shared" si="3"/>
        <v>425121</v>
      </c>
      <c r="R40" s="2">
        <v>150000</v>
      </c>
      <c r="S40" s="2">
        <f t="shared" si="4"/>
        <v>-275121</v>
      </c>
      <c r="T40" s="3">
        <f t="shared" si="5"/>
        <v>2.8341400000000001</v>
      </c>
      <c r="U40" s="4"/>
    </row>
    <row r="41" spans="1:21" s="5" customFormat="1" ht="21" customHeight="1" x14ac:dyDescent="0.25">
      <c r="A41" s="13">
        <v>31</v>
      </c>
      <c r="B41" s="13" t="s">
        <v>58</v>
      </c>
      <c r="C41" s="14">
        <v>1</v>
      </c>
      <c r="D41" s="14">
        <v>4900</v>
      </c>
      <c r="E41" s="14"/>
      <c r="F41" s="14"/>
      <c r="G41" s="14">
        <v>1</v>
      </c>
      <c r="H41" s="14">
        <v>1406</v>
      </c>
      <c r="I41" s="14"/>
      <c r="J41" s="14"/>
      <c r="K41" s="14"/>
      <c r="L41" s="14"/>
      <c r="M41" s="14">
        <v>9</v>
      </c>
      <c r="N41" s="14">
        <v>26555</v>
      </c>
      <c r="O41" s="14">
        <v>2</v>
      </c>
      <c r="P41" s="14">
        <v>92000</v>
      </c>
      <c r="Q41" s="2">
        <f t="shared" si="3"/>
        <v>124861</v>
      </c>
      <c r="R41" s="2">
        <v>150000</v>
      </c>
      <c r="S41" s="2">
        <f t="shared" si="4"/>
        <v>25139</v>
      </c>
      <c r="T41" s="3">
        <f t="shared" si="5"/>
        <v>0.83240666666666663</v>
      </c>
      <c r="U41" s="4"/>
    </row>
    <row r="42" spans="1:21" s="5" customFormat="1" ht="21" customHeight="1" x14ac:dyDescent="0.25">
      <c r="A42" s="13">
        <v>32</v>
      </c>
      <c r="B42" s="13" t="s">
        <v>59</v>
      </c>
      <c r="C42" s="14">
        <v>5</v>
      </c>
      <c r="D42" s="14">
        <v>32857</v>
      </c>
      <c r="E42" s="14"/>
      <c r="F42" s="14"/>
      <c r="G42" s="14"/>
      <c r="H42" s="14"/>
      <c r="I42" s="14"/>
      <c r="J42" s="14"/>
      <c r="K42" s="14"/>
      <c r="L42" s="14"/>
      <c r="M42" s="14">
        <v>9</v>
      </c>
      <c r="N42" s="14">
        <v>26074</v>
      </c>
      <c r="O42" s="14">
        <v>4</v>
      </c>
      <c r="P42" s="14">
        <v>197485</v>
      </c>
      <c r="Q42" s="2">
        <f t="shared" si="3"/>
        <v>256416</v>
      </c>
      <c r="R42" s="2">
        <v>150000</v>
      </c>
      <c r="S42" s="2">
        <f t="shared" si="4"/>
        <v>-106416</v>
      </c>
      <c r="T42" s="3">
        <f t="shared" si="5"/>
        <v>1.7094400000000001</v>
      </c>
      <c r="U42" s="4"/>
    </row>
    <row r="43" spans="1:21" s="5" customFormat="1" ht="21" customHeight="1" x14ac:dyDescent="0.25">
      <c r="A43" s="13">
        <v>33</v>
      </c>
      <c r="B43" s="13" t="s">
        <v>60</v>
      </c>
      <c r="C43" s="14"/>
      <c r="D43" s="14"/>
      <c r="E43" s="14"/>
      <c r="F43" s="14"/>
      <c r="G43" s="14">
        <v>1</v>
      </c>
      <c r="H43" s="14">
        <v>2813</v>
      </c>
      <c r="I43" s="14"/>
      <c r="J43" s="14"/>
      <c r="K43" s="14"/>
      <c r="L43" s="14"/>
      <c r="M43" s="14">
        <v>8</v>
      </c>
      <c r="N43" s="14">
        <v>49817</v>
      </c>
      <c r="O43" s="14">
        <v>2</v>
      </c>
      <c r="P43" s="14">
        <v>86000</v>
      </c>
      <c r="Q43" s="2">
        <f t="shared" si="3"/>
        <v>138630</v>
      </c>
      <c r="R43" s="2">
        <v>150000</v>
      </c>
      <c r="S43" s="2">
        <f t="shared" si="4"/>
        <v>11370</v>
      </c>
      <c r="T43" s="3">
        <f t="shared" si="5"/>
        <v>0.92420000000000002</v>
      </c>
      <c r="U43" s="4"/>
    </row>
    <row r="44" spans="1:21" s="5" customFormat="1" ht="21" customHeight="1" x14ac:dyDescent="0.25">
      <c r="A44" s="13">
        <v>34</v>
      </c>
      <c r="B44" s="13" t="s">
        <v>61</v>
      </c>
      <c r="C44" s="14">
        <v>8</v>
      </c>
      <c r="D44" s="14">
        <v>216565</v>
      </c>
      <c r="E44" s="14"/>
      <c r="F44" s="14"/>
      <c r="G44" s="14"/>
      <c r="H44" s="14"/>
      <c r="I44" s="14"/>
      <c r="J44" s="14"/>
      <c r="K44" s="14"/>
      <c r="L44" s="14"/>
      <c r="M44" s="14">
        <v>4</v>
      </c>
      <c r="N44" s="14">
        <v>16486</v>
      </c>
      <c r="O44" s="14">
        <v>3</v>
      </c>
      <c r="P44" s="14">
        <v>149600</v>
      </c>
      <c r="Q44" s="2">
        <f t="shared" si="3"/>
        <v>382651</v>
      </c>
      <c r="R44" s="2">
        <v>150000</v>
      </c>
      <c r="S44" s="2">
        <f t="shared" si="4"/>
        <v>-232651</v>
      </c>
      <c r="T44" s="3">
        <f t="shared" si="5"/>
        <v>2.5510066666666669</v>
      </c>
      <c r="U44" s="4"/>
    </row>
    <row r="45" spans="1:21" s="5" customFormat="1" ht="21" customHeight="1" x14ac:dyDescent="0.25">
      <c r="A45" s="13">
        <v>35</v>
      </c>
      <c r="B45" s="13" t="s">
        <v>62</v>
      </c>
      <c r="C45" s="14">
        <v>4</v>
      </c>
      <c r="D45" s="14">
        <v>34460</v>
      </c>
      <c r="E45" s="14"/>
      <c r="F45" s="14"/>
      <c r="G45" s="14"/>
      <c r="H45" s="14"/>
      <c r="I45" s="14">
        <v>4</v>
      </c>
      <c r="J45" s="14">
        <v>33635</v>
      </c>
      <c r="K45" s="14"/>
      <c r="L45" s="14"/>
      <c r="M45" s="14">
        <v>10</v>
      </c>
      <c r="N45" s="14">
        <v>44546</v>
      </c>
      <c r="O45" s="14">
        <v>3</v>
      </c>
      <c r="P45" s="14">
        <v>142524</v>
      </c>
      <c r="Q45" s="2">
        <f t="shared" si="3"/>
        <v>255165</v>
      </c>
      <c r="R45" s="2">
        <v>150000</v>
      </c>
      <c r="S45" s="2">
        <f t="shared" si="4"/>
        <v>-105165</v>
      </c>
      <c r="T45" s="3">
        <f t="shared" si="5"/>
        <v>1.7011000000000001</v>
      </c>
      <c r="U45" s="4"/>
    </row>
    <row r="46" spans="1:21" s="5" customFormat="1" ht="21" customHeight="1" x14ac:dyDescent="0.25">
      <c r="A46" s="13">
        <v>36</v>
      </c>
      <c r="B46" s="13" t="s">
        <v>63</v>
      </c>
      <c r="C46" s="14">
        <v>4</v>
      </c>
      <c r="D46" s="14">
        <v>55000</v>
      </c>
      <c r="E46" s="14"/>
      <c r="F46" s="14"/>
      <c r="G46" s="14"/>
      <c r="H46" s="14"/>
      <c r="I46" s="14">
        <v>4</v>
      </c>
      <c r="J46" s="14">
        <v>39680</v>
      </c>
      <c r="K46" s="14"/>
      <c r="L46" s="14"/>
      <c r="M46" s="14">
        <v>8</v>
      </c>
      <c r="N46" s="14">
        <v>20437</v>
      </c>
      <c r="O46" s="14">
        <v>3</v>
      </c>
      <c r="P46" s="14">
        <v>123120</v>
      </c>
      <c r="Q46" s="2">
        <f t="shared" si="3"/>
        <v>238237</v>
      </c>
      <c r="R46" s="2">
        <v>150000</v>
      </c>
      <c r="S46" s="2">
        <f t="shared" si="4"/>
        <v>-88237</v>
      </c>
      <c r="T46" s="3">
        <f t="shared" si="5"/>
        <v>1.5882466666666666</v>
      </c>
      <c r="U46" s="4"/>
    </row>
    <row r="47" spans="1:21" s="5" customFormat="1" ht="21" customHeight="1" x14ac:dyDescent="0.25">
      <c r="A47" s="13">
        <v>37</v>
      </c>
      <c r="B47" s="13" t="s">
        <v>64</v>
      </c>
      <c r="C47" s="14">
        <v>6</v>
      </c>
      <c r="D47" s="14">
        <v>37795</v>
      </c>
      <c r="E47" s="14"/>
      <c r="F47" s="14"/>
      <c r="G47" s="14">
        <v>2</v>
      </c>
      <c r="H47" s="14">
        <v>12547</v>
      </c>
      <c r="I47" s="14"/>
      <c r="J47" s="14"/>
      <c r="K47" s="14"/>
      <c r="L47" s="14"/>
      <c r="M47" s="14">
        <v>11</v>
      </c>
      <c r="N47" s="14">
        <v>184822</v>
      </c>
      <c r="O47" s="14">
        <v>3</v>
      </c>
      <c r="P47" s="14">
        <v>153370</v>
      </c>
      <c r="Q47" s="2">
        <f t="shared" si="3"/>
        <v>388534</v>
      </c>
      <c r="R47" s="2">
        <v>150000</v>
      </c>
      <c r="S47" s="2">
        <f t="shared" si="4"/>
        <v>-238534</v>
      </c>
      <c r="T47" s="3">
        <f t="shared" si="5"/>
        <v>2.5902266666666667</v>
      </c>
      <c r="U47" s="4"/>
    </row>
    <row r="48" spans="1:21" s="5" customFormat="1" ht="21" customHeight="1" x14ac:dyDescent="0.25">
      <c r="A48" s="13">
        <v>38</v>
      </c>
      <c r="B48" s="13" t="s">
        <v>65</v>
      </c>
      <c r="C48" s="14">
        <v>5</v>
      </c>
      <c r="D48" s="14">
        <v>108810</v>
      </c>
      <c r="E48" s="14"/>
      <c r="F48" s="14"/>
      <c r="G48" s="14"/>
      <c r="H48" s="14"/>
      <c r="I48" s="14"/>
      <c r="J48" s="14"/>
      <c r="K48" s="14"/>
      <c r="L48" s="14"/>
      <c r="M48" s="14">
        <v>5</v>
      </c>
      <c r="N48" s="14">
        <v>91039</v>
      </c>
      <c r="O48" s="14">
        <v>2</v>
      </c>
      <c r="P48" s="14">
        <v>153200</v>
      </c>
      <c r="Q48" s="2">
        <f t="shared" si="3"/>
        <v>353049</v>
      </c>
      <c r="R48" s="2">
        <v>150000</v>
      </c>
      <c r="S48" s="2">
        <f t="shared" si="4"/>
        <v>-203049</v>
      </c>
      <c r="T48" s="3">
        <f t="shared" si="5"/>
        <v>2.3536600000000001</v>
      </c>
      <c r="U48" s="4"/>
    </row>
    <row r="49" spans="1:21" s="5" customFormat="1" ht="21" customHeight="1" x14ac:dyDescent="0.25">
      <c r="A49" s="13">
        <v>39</v>
      </c>
      <c r="B49" s="13" t="s">
        <v>66</v>
      </c>
      <c r="C49" s="14">
        <v>4</v>
      </c>
      <c r="D49" s="14">
        <v>60370</v>
      </c>
      <c r="E49" s="14"/>
      <c r="F49" s="14"/>
      <c r="G49" s="14">
        <v>1</v>
      </c>
      <c r="H49" s="14">
        <v>1406</v>
      </c>
      <c r="I49" s="14"/>
      <c r="J49" s="14"/>
      <c r="K49" s="14"/>
      <c r="L49" s="14"/>
      <c r="M49" s="14">
        <v>11</v>
      </c>
      <c r="N49" s="14">
        <v>30747</v>
      </c>
      <c r="O49" s="14">
        <v>5</v>
      </c>
      <c r="P49" s="14">
        <v>224842</v>
      </c>
      <c r="Q49" s="2">
        <f t="shared" si="3"/>
        <v>317365</v>
      </c>
      <c r="R49" s="2">
        <v>150000</v>
      </c>
      <c r="S49" s="2">
        <f t="shared" si="4"/>
        <v>-167365</v>
      </c>
      <c r="T49" s="3">
        <f t="shared" si="5"/>
        <v>2.1157666666666666</v>
      </c>
      <c r="U49" s="4"/>
    </row>
    <row r="50" spans="1:21" s="5" customFormat="1" ht="21" customHeight="1" x14ac:dyDescent="0.25">
      <c r="A50" s="13">
        <v>40</v>
      </c>
      <c r="B50" s="13" t="s">
        <v>67</v>
      </c>
      <c r="C50" s="14">
        <v>3</v>
      </c>
      <c r="D50" s="14">
        <v>61605</v>
      </c>
      <c r="E50" s="14"/>
      <c r="F50" s="14"/>
      <c r="G50" s="14">
        <v>1</v>
      </c>
      <c r="H50" s="14">
        <v>1406</v>
      </c>
      <c r="I50" s="14"/>
      <c r="J50" s="14"/>
      <c r="K50" s="14"/>
      <c r="L50" s="14"/>
      <c r="M50" s="14">
        <v>13</v>
      </c>
      <c r="N50" s="14">
        <v>19586</v>
      </c>
      <c r="O50" s="14">
        <v>2</v>
      </c>
      <c r="P50" s="14">
        <v>135300</v>
      </c>
      <c r="Q50" s="2">
        <f t="shared" si="3"/>
        <v>217897</v>
      </c>
      <c r="R50" s="2">
        <v>150000</v>
      </c>
      <c r="S50" s="2">
        <f t="shared" si="4"/>
        <v>-67897</v>
      </c>
      <c r="T50" s="3">
        <f t="shared" si="5"/>
        <v>1.4526466666666666</v>
      </c>
      <c r="U50" s="4"/>
    </row>
    <row r="51" spans="1:21" s="5" customFormat="1" ht="21" customHeight="1" x14ac:dyDescent="0.25">
      <c r="A51" s="13">
        <v>41</v>
      </c>
      <c r="B51" s="13" t="s">
        <v>68</v>
      </c>
      <c r="C51" s="14"/>
      <c r="D51" s="14"/>
      <c r="E51" s="14"/>
      <c r="F51" s="14"/>
      <c r="G51" s="14">
        <v>3</v>
      </c>
      <c r="H51" s="14">
        <v>62380</v>
      </c>
      <c r="I51" s="14"/>
      <c r="J51" s="14"/>
      <c r="K51" s="14"/>
      <c r="L51" s="14"/>
      <c r="M51" s="14">
        <v>8</v>
      </c>
      <c r="N51" s="14">
        <v>16335</v>
      </c>
      <c r="O51" s="14">
        <v>3</v>
      </c>
      <c r="P51" s="14">
        <v>135610</v>
      </c>
      <c r="Q51" s="2">
        <f t="shared" si="3"/>
        <v>214325</v>
      </c>
      <c r="R51" s="2">
        <v>150000</v>
      </c>
      <c r="S51" s="2">
        <f t="shared" si="4"/>
        <v>-64325</v>
      </c>
      <c r="T51" s="3">
        <f t="shared" si="5"/>
        <v>1.4288333333333334</v>
      </c>
      <c r="U51" s="4"/>
    </row>
    <row r="52" spans="1:21" s="5" customFormat="1" ht="21" customHeight="1" x14ac:dyDescent="0.25">
      <c r="A52" s="13">
        <v>42</v>
      </c>
      <c r="B52" s="13" t="s">
        <v>69</v>
      </c>
      <c r="C52" s="14">
        <v>3</v>
      </c>
      <c r="D52" s="14">
        <v>38710</v>
      </c>
      <c r="E52" s="14"/>
      <c r="F52" s="14"/>
      <c r="G52" s="14"/>
      <c r="H52" s="14"/>
      <c r="I52" s="14">
        <v>2</v>
      </c>
      <c r="J52" s="14">
        <v>43000</v>
      </c>
      <c r="K52" s="14"/>
      <c r="L52" s="14"/>
      <c r="M52" s="14">
        <v>8</v>
      </c>
      <c r="N52" s="14">
        <v>19334</v>
      </c>
      <c r="O52" s="14">
        <v>7</v>
      </c>
      <c r="P52" s="14">
        <v>210600</v>
      </c>
      <c r="Q52" s="2">
        <f t="shared" si="3"/>
        <v>311644</v>
      </c>
      <c r="R52" s="2">
        <v>150000</v>
      </c>
      <c r="S52" s="2">
        <f t="shared" si="4"/>
        <v>-161644</v>
      </c>
      <c r="T52" s="3">
        <f t="shared" si="5"/>
        <v>2.0776266666666667</v>
      </c>
      <c r="U52" s="4"/>
    </row>
    <row r="53" spans="1:21" s="5" customFormat="1" ht="21" customHeight="1" x14ac:dyDescent="0.25">
      <c r="A53" s="13">
        <v>43</v>
      </c>
      <c r="B53" s="13" t="s">
        <v>70</v>
      </c>
      <c r="C53" s="14">
        <v>5</v>
      </c>
      <c r="D53" s="14">
        <v>108184</v>
      </c>
      <c r="E53" s="14"/>
      <c r="F53" s="14"/>
      <c r="G53" s="14">
        <v>3</v>
      </c>
      <c r="H53" s="14">
        <v>23802</v>
      </c>
      <c r="I53" s="14"/>
      <c r="J53" s="14"/>
      <c r="K53" s="14">
        <v>1</v>
      </c>
      <c r="L53" s="14">
        <v>1800</v>
      </c>
      <c r="M53" s="14">
        <v>10</v>
      </c>
      <c r="N53" s="14">
        <v>22001</v>
      </c>
      <c r="O53" s="14">
        <v>2</v>
      </c>
      <c r="P53" s="14">
        <v>80998</v>
      </c>
      <c r="Q53" s="2">
        <f t="shared" si="3"/>
        <v>236785</v>
      </c>
      <c r="R53" s="2">
        <v>150000</v>
      </c>
      <c r="S53" s="2">
        <f t="shared" si="4"/>
        <v>-86785</v>
      </c>
      <c r="T53" s="3">
        <f t="shared" si="5"/>
        <v>1.5785666666666667</v>
      </c>
      <c r="U53" s="4"/>
    </row>
    <row r="54" spans="1:21" s="5" customFormat="1" ht="21" customHeight="1" x14ac:dyDescent="0.25">
      <c r="A54" s="13">
        <v>44</v>
      </c>
      <c r="B54" s="13" t="s">
        <v>71</v>
      </c>
      <c r="C54" s="14">
        <v>9</v>
      </c>
      <c r="D54" s="14">
        <v>130000</v>
      </c>
      <c r="E54" s="14"/>
      <c r="F54" s="14"/>
      <c r="G54" s="14">
        <v>1</v>
      </c>
      <c r="H54" s="14">
        <v>2813</v>
      </c>
      <c r="I54" s="14"/>
      <c r="J54" s="14"/>
      <c r="K54" s="14"/>
      <c r="L54" s="14"/>
      <c r="M54" s="14">
        <v>7</v>
      </c>
      <c r="N54" s="14">
        <v>184065</v>
      </c>
      <c r="O54" s="14">
        <v>2</v>
      </c>
      <c r="P54" s="14">
        <v>145000</v>
      </c>
      <c r="Q54" s="2">
        <f t="shared" si="3"/>
        <v>461878</v>
      </c>
      <c r="R54" s="2">
        <v>150000</v>
      </c>
      <c r="S54" s="2">
        <f t="shared" si="4"/>
        <v>-311878</v>
      </c>
      <c r="T54" s="3">
        <f t="shared" si="5"/>
        <v>3.0791866666666667</v>
      </c>
      <c r="U54" s="4"/>
    </row>
    <row r="55" spans="1:21" s="5" customFormat="1" ht="21" customHeight="1" x14ac:dyDescent="0.25">
      <c r="A55" s="13">
        <v>45</v>
      </c>
      <c r="B55" s="13" t="s">
        <v>72</v>
      </c>
      <c r="C55" s="14">
        <v>2</v>
      </c>
      <c r="D55" s="14">
        <v>85770</v>
      </c>
      <c r="E55" s="14"/>
      <c r="F55" s="14"/>
      <c r="G55" s="14"/>
      <c r="H55" s="14"/>
      <c r="I55" s="14">
        <v>5</v>
      </c>
      <c r="J55" s="14">
        <v>68584</v>
      </c>
      <c r="K55" s="14"/>
      <c r="L55" s="14"/>
      <c r="M55" s="14">
        <v>15</v>
      </c>
      <c r="N55" s="14">
        <v>53969</v>
      </c>
      <c r="O55" s="14">
        <v>2</v>
      </c>
      <c r="P55" s="14">
        <v>143500</v>
      </c>
      <c r="Q55" s="2">
        <f t="shared" si="3"/>
        <v>351823</v>
      </c>
      <c r="R55" s="2">
        <v>150000</v>
      </c>
      <c r="S55" s="2">
        <f t="shared" si="4"/>
        <v>-201823</v>
      </c>
      <c r="T55" s="3">
        <f t="shared" si="5"/>
        <v>2.3454866666666665</v>
      </c>
      <c r="U55" s="4"/>
    </row>
    <row r="56" spans="1:21" s="5" customFormat="1" ht="21" customHeight="1" x14ac:dyDescent="0.25">
      <c r="A56" s="13">
        <v>46</v>
      </c>
      <c r="B56" s="13" t="s">
        <v>73</v>
      </c>
      <c r="C56" s="14">
        <v>3</v>
      </c>
      <c r="D56" s="14">
        <v>49900</v>
      </c>
      <c r="E56" s="14"/>
      <c r="F56" s="14"/>
      <c r="G56" s="14"/>
      <c r="H56" s="14"/>
      <c r="I56" s="14"/>
      <c r="J56" s="14"/>
      <c r="K56" s="14"/>
      <c r="L56" s="14"/>
      <c r="M56" s="14">
        <v>5</v>
      </c>
      <c r="N56" s="14">
        <v>130233</v>
      </c>
      <c r="O56" s="14">
        <v>6</v>
      </c>
      <c r="P56" s="14">
        <v>179735</v>
      </c>
      <c r="Q56" s="2">
        <f t="shared" si="3"/>
        <v>359868</v>
      </c>
      <c r="R56" s="2">
        <v>150000</v>
      </c>
      <c r="S56" s="2">
        <f t="shared" si="4"/>
        <v>-209868</v>
      </c>
      <c r="T56" s="3">
        <f t="shared" si="5"/>
        <v>2.3991199999999999</v>
      </c>
      <c r="U56" s="4"/>
    </row>
    <row r="57" spans="1:21" ht="21" customHeight="1" x14ac:dyDescent="0.25">
      <c r="A57" s="16" t="s">
        <v>74</v>
      </c>
      <c r="B57" s="17"/>
      <c r="C57" s="18">
        <f t="shared" ref="C57:S57" si="6">SUM(C11:C56)</f>
        <v>189</v>
      </c>
      <c r="D57" s="18">
        <f t="shared" si="6"/>
        <v>3248316</v>
      </c>
      <c r="E57" s="18">
        <f t="shared" si="6"/>
        <v>2</v>
      </c>
      <c r="F57" s="18">
        <f t="shared" si="6"/>
        <v>15200</v>
      </c>
      <c r="G57" s="18">
        <f t="shared" si="6"/>
        <v>31</v>
      </c>
      <c r="H57" s="18">
        <f t="shared" si="6"/>
        <v>222257</v>
      </c>
      <c r="I57" s="18">
        <f t="shared" si="6"/>
        <v>42</v>
      </c>
      <c r="J57" s="18">
        <f t="shared" si="6"/>
        <v>475105</v>
      </c>
      <c r="K57" s="18">
        <f t="shared" si="6"/>
        <v>1</v>
      </c>
      <c r="L57" s="18">
        <f t="shared" si="6"/>
        <v>1800</v>
      </c>
      <c r="M57" s="18">
        <f t="shared" si="6"/>
        <v>395</v>
      </c>
      <c r="N57" s="18">
        <f t="shared" si="6"/>
        <v>2082671</v>
      </c>
      <c r="O57" s="18">
        <f t="shared" si="6"/>
        <v>153</v>
      </c>
      <c r="P57" s="18">
        <f t="shared" si="6"/>
        <v>6826548</v>
      </c>
      <c r="Q57" s="18">
        <f t="shared" si="6"/>
        <v>12871897</v>
      </c>
      <c r="R57" s="18">
        <f t="shared" si="6"/>
        <v>6900000</v>
      </c>
      <c r="S57" s="18">
        <f t="shared" si="6"/>
        <v>-5971897</v>
      </c>
      <c r="T57" s="3">
        <f t="shared" si="5"/>
        <v>1.8654923188405796</v>
      </c>
      <c r="U57" s="17"/>
    </row>
    <row r="58" spans="1:21" ht="20.100000000000001" customHeight="1" x14ac:dyDescent="0.25">
      <c r="B58" s="25"/>
      <c r="C58" s="26"/>
      <c r="G58" s="27"/>
      <c r="H58" s="27"/>
      <c r="L58" s="21"/>
      <c r="M58" s="28"/>
      <c r="N58" s="28"/>
    </row>
    <row r="59" spans="1:21" ht="20.100000000000001" customHeight="1" x14ac:dyDescent="0.25">
      <c r="B59" s="25" t="s">
        <v>75</v>
      </c>
      <c r="C59" s="26"/>
      <c r="G59" s="27" t="s">
        <v>76</v>
      </c>
      <c r="H59" s="27"/>
      <c r="L59" s="21"/>
      <c r="M59" s="28" t="s">
        <v>77</v>
      </c>
      <c r="N59" s="28"/>
      <c r="R59" s="20" t="s">
        <v>78</v>
      </c>
    </row>
  </sheetData>
  <mergeCells count="45">
    <mergeCell ref="A1:H1"/>
    <mergeCell ref="I1:J1"/>
    <mergeCell ref="K1:Q1"/>
    <mergeCell ref="R1:S1"/>
    <mergeCell ref="T1:U1"/>
    <mergeCell ref="A7:B7"/>
    <mergeCell ref="K2:L2"/>
    <mergeCell ref="M2:N2"/>
    <mergeCell ref="O2:P2"/>
    <mergeCell ref="Q2:Q3"/>
    <mergeCell ref="A2:B3"/>
    <mergeCell ref="C2:D2"/>
    <mergeCell ref="E2:F2"/>
    <mergeCell ref="G2:H2"/>
    <mergeCell ref="I2:J2"/>
    <mergeCell ref="T2:T3"/>
    <mergeCell ref="U2:U3"/>
    <mergeCell ref="A4:B4"/>
    <mergeCell ref="A5:B5"/>
    <mergeCell ref="A6:B6"/>
    <mergeCell ref="R2:R3"/>
    <mergeCell ref="S2:S3"/>
    <mergeCell ref="A8:H8"/>
    <mergeCell ref="I8:J8"/>
    <mergeCell ref="K8:U8"/>
    <mergeCell ref="A9:A10"/>
    <mergeCell ref="B9:B10"/>
    <mergeCell ref="C9:D9"/>
    <mergeCell ref="E9:F9"/>
    <mergeCell ref="G9:H9"/>
    <mergeCell ref="I9:J9"/>
    <mergeCell ref="K9:L9"/>
    <mergeCell ref="U9:U10"/>
    <mergeCell ref="B58:C58"/>
    <mergeCell ref="G58:H58"/>
    <mergeCell ref="M58:N58"/>
    <mergeCell ref="B59:C59"/>
    <mergeCell ref="G59:H59"/>
    <mergeCell ref="M59:N59"/>
    <mergeCell ref="M9:N9"/>
    <mergeCell ref="O9:P9"/>
    <mergeCell ref="Q9:Q10"/>
    <mergeCell ref="R9:R10"/>
    <mergeCell ref="S9:S10"/>
    <mergeCell ref="T9:T10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75" orientation="portrait" verticalDpi="0" r:id="rId1"/>
  <headerFooter>
    <oddFooter>&amp;C&amp;"新細明體,標準"第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第4季</vt:lpstr>
      <vt:lpstr>第4季!Print_Area</vt:lpstr>
      <vt:lpstr>第4季!Print_Titles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游筱屏</dc:creator>
  <cp:lastModifiedBy>黃肇勳</cp:lastModifiedBy>
  <dcterms:created xsi:type="dcterms:W3CDTF">2024-01-09T06:35:04Z</dcterms:created>
  <dcterms:modified xsi:type="dcterms:W3CDTF">2024-01-12T04:39:15Z</dcterms:modified>
</cp:coreProperties>
</file>